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2" activeTab="5"/>
  </bookViews>
  <sheets>
    <sheet name="Indice" sheetId="1" r:id="rId1"/>
    <sheet name="Transacciones_Viales" sheetId="2" r:id="rId2"/>
    <sheet name="Transacciones_portico_mes" sheetId="3" r:id="rId3"/>
    <sheet name="TMD y Accidentes - Viales" sheetId="4" r:id="rId4"/>
    <sheet name="Aeropuertos" sheetId="5" r:id="rId5"/>
    <sheet name="Ed_Pública" sheetId="6" r:id="rId6"/>
  </sheets>
  <externalReferences>
    <externalReference r:id="rId9"/>
  </externalReferences>
  <definedNames>
    <definedName name="_ftn1" localSheetId="2">'Transacciones_portico_mes'!#REF!</definedName>
    <definedName name="_ftnref1" localSheetId="2">'Transacciones_portico_mes'!$AB$3</definedName>
    <definedName name="A" localSheetId="3">#REF!</definedName>
    <definedName name="A" localSheetId="2">#REF!</definedName>
    <definedName name="A" localSheetId="1">#REF!</definedName>
    <definedName name="A">#REF!</definedName>
    <definedName name="NNN" localSheetId="3">#REF!</definedName>
    <definedName name="NNN" localSheetId="2">#REF!</definedName>
    <definedName name="NNN" localSheetId="1">#REF!</definedName>
    <definedName name="NNN">#REF!</definedName>
    <definedName name="PO">#REF!</definedName>
    <definedName name="réw" localSheetId="3">#REF!</definedName>
    <definedName name="réw" localSheetId="2">#REF!</definedName>
    <definedName name="réw" localSheetId="1">#REF!</definedName>
    <definedName name="réw">#REF!</definedName>
    <definedName name="UNI" localSheetId="3">#REF!</definedName>
    <definedName name="UNI" localSheetId="2">#REF!</definedName>
    <definedName name="UNI" localSheetId="1">#REF!</definedName>
    <definedName name="UNI">#REF!</definedName>
    <definedName name="Universo_DEAF" localSheetId="5">#REF!</definedName>
    <definedName name="Universo_DEAF" localSheetId="3">#REF!</definedName>
    <definedName name="Universo_DEAF" localSheetId="2">#REF!</definedName>
    <definedName name="Universo_DEAF" localSheetId="1">#REF!</definedName>
    <definedName name="Universo_DEAF">#REF!</definedName>
  </definedNames>
  <calcPr fullCalcOnLoad="1"/>
</workbook>
</file>

<file path=xl/sharedStrings.xml><?xml version="1.0" encoding="utf-8"?>
<sst xmlns="http://schemas.openxmlformats.org/spreadsheetml/2006/main" count="1222" uniqueCount="197">
  <si>
    <t>Ruta 5</t>
  </si>
  <si>
    <t>Alternativa de Acceso a Iquique</t>
  </si>
  <si>
    <t>Concesión Vial Autopistas de la Región de Antofagasta</t>
  </si>
  <si>
    <t>La Serena - Vallenar</t>
  </si>
  <si>
    <t>Puerto Montt - Pargua</t>
  </si>
  <si>
    <t>Transversales</t>
  </si>
  <si>
    <t>Acceso Nor-Oriente a Santiago</t>
  </si>
  <si>
    <t>Acceso Norte a Concepción</t>
  </si>
  <si>
    <t>Autopista Santiago - San Antonio</t>
  </si>
  <si>
    <t xml:space="preserve">Camino Internacional, Ruta 60 Ch </t>
  </si>
  <si>
    <t>Camino Santiago - Colina - Los Andes</t>
  </si>
  <si>
    <t>Concesión Ruta 160 Tramo Tres Pinos - Acceso Norte a Coronel</t>
  </si>
  <si>
    <t>Interconexión Vial Santiago-Valparaíso-Viña del Mar</t>
  </si>
  <si>
    <t>Red Vial Litoral Central</t>
  </si>
  <si>
    <t>Ruta Interportuaria Talcahuano-Penco por Isla Rocuant</t>
  </si>
  <si>
    <t>Túnel El Melón</t>
  </si>
  <si>
    <t xml:space="preserve">Variante Melipilla </t>
  </si>
  <si>
    <t>Total general</t>
  </si>
  <si>
    <t>Urbanas</t>
  </si>
  <si>
    <t>Autopista Concepción - Cabrero</t>
  </si>
  <si>
    <t>Vallenar - Caldera</t>
  </si>
  <si>
    <t>Los Vilos - La Serena</t>
  </si>
  <si>
    <t>Santiago - Los Vilos</t>
  </si>
  <si>
    <t>Talca - Chillán</t>
  </si>
  <si>
    <t>Chillán - Collipulli</t>
  </si>
  <si>
    <t>Collipulli-Temuco</t>
  </si>
  <si>
    <t>Temuco - Río Bueno</t>
  </si>
  <si>
    <t xml:space="preserve">Río Bueno - Puerto Montt </t>
  </si>
  <si>
    <t>Acceso Vial AMB</t>
  </si>
  <si>
    <t>Costanera Norte</t>
  </si>
  <si>
    <t>Túnel San Cristóbal</t>
  </si>
  <si>
    <t>Vespucio Norte</t>
  </si>
  <si>
    <t>Vespucio Sur</t>
  </si>
  <si>
    <t>Autopista Central</t>
  </si>
  <si>
    <t>Antofagasta</t>
  </si>
  <si>
    <t>La Florida</t>
  </si>
  <si>
    <t>Contrato</t>
  </si>
  <si>
    <t>Santiago-Talca y Acceso Sur a Santiago</t>
  </si>
  <si>
    <t>Re licitación Concesión Camino Nogales - Puchuncaví</t>
  </si>
  <si>
    <t xml:space="preserve">Total General </t>
  </si>
  <si>
    <t>Regresar</t>
  </si>
  <si>
    <t>Total</t>
  </si>
  <si>
    <t>I</t>
  </si>
  <si>
    <t>II</t>
  </si>
  <si>
    <t>Vallenar-Caldera</t>
  </si>
  <si>
    <t>Los Vilos-La Serena</t>
  </si>
  <si>
    <t>Santiago-Los Vilos</t>
  </si>
  <si>
    <t>Talca-Chillán</t>
  </si>
  <si>
    <t>Chillán-Collipulli</t>
  </si>
  <si>
    <t>Temuco-Río Bueno</t>
  </si>
  <si>
    <t xml:space="preserve">Río Bueno-Puerto Montt </t>
  </si>
  <si>
    <t>Concesión Ruta 160 Tramo Tres Pinos-Acceso Norte a Coronel</t>
  </si>
  <si>
    <t>Re licitación Concesión Camino Nogales-Puchuncaví</t>
  </si>
  <si>
    <t>La Serena-Vallenar</t>
  </si>
  <si>
    <t>Puerto Montt-Pargua</t>
  </si>
  <si>
    <t>Autopista Concepción-Cabrero</t>
  </si>
  <si>
    <t>Camino Santiago-Colina-Los Andes</t>
  </si>
  <si>
    <t>Autopista Santiago-San Antonio (Ruta 78)</t>
  </si>
  <si>
    <t>Interconexión Vial Santiago-Valparaíso-Viña del Mar (Ruta 68)</t>
  </si>
  <si>
    <t>IV</t>
  </si>
  <si>
    <t>III</t>
  </si>
  <si>
    <t>2018 I</t>
  </si>
  <si>
    <t>Mantenciones preventivas</t>
  </si>
  <si>
    <t xml:space="preserve">Ingreso de Vehículos al CMVRC </t>
  </si>
  <si>
    <t>Grupo 1</t>
  </si>
  <si>
    <t>Infraestructura</t>
  </si>
  <si>
    <t>Año</t>
  </si>
  <si>
    <t>Equipamiento estándar</t>
  </si>
  <si>
    <t>Vehículos Livianos</t>
  </si>
  <si>
    <t>Equipamiento de seguridad</t>
  </si>
  <si>
    <t>Motos</t>
  </si>
  <si>
    <t>Vehículos Pesados</t>
  </si>
  <si>
    <t>Grupo 2</t>
  </si>
  <si>
    <t>Vehículos Pesados más de dos ejes</t>
  </si>
  <si>
    <t>Egreso de Vehículos al CMVRC</t>
  </si>
  <si>
    <t>Grupo 3</t>
  </si>
  <si>
    <t xml:space="preserve">Mantenciones Correctivas </t>
  </si>
  <si>
    <t>Exportac</t>
  </si>
  <si>
    <t>Importac</t>
  </si>
  <si>
    <t>Hospital</t>
  </si>
  <si>
    <t>Servicios</t>
  </si>
  <si>
    <t>2014 Julio - Diciembre</t>
  </si>
  <si>
    <t>Maipú</t>
  </si>
  <si>
    <t>Gestión de residuos (ton.)</t>
  </si>
  <si>
    <t>Alimentación pacientes y funcionarios</t>
  </si>
  <si>
    <t>Promedio</t>
  </si>
  <si>
    <t xml:space="preserve">Transversales </t>
  </si>
  <si>
    <t>2018 II</t>
  </si>
  <si>
    <t>Número de Accidentes (*)</t>
  </si>
  <si>
    <t>2018 III</t>
  </si>
  <si>
    <t>Concesión Ruta 43 de Coquimbo</t>
  </si>
  <si>
    <t>2018 IV</t>
  </si>
  <si>
    <t>Acceso Vial AMB (a)</t>
  </si>
  <si>
    <t>Santiago-Los Vilos (Urbano) (b)</t>
  </si>
  <si>
    <t>Transacciones (pasadas) Autopistas Concesionadas*</t>
  </si>
  <si>
    <t>Transacciones (pasadas) mensuales promedio por pórtico autopistas concesionadas *</t>
  </si>
  <si>
    <t>Promedio general</t>
  </si>
  <si>
    <t>2019 I</t>
  </si>
  <si>
    <t xml:space="preserve"> -</t>
  </si>
  <si>
    <t>Tipo de Vehículo</t>
  </si>
  <si>
    <t>Tipo de flujo</t>
  </si>
  <si>
    <t>2019 II</t>
  </si>
  <si>
    <t>Rutas Transversales - Livianos (a)</t>
  </si>
  <si>
    <t>Ruta 5 - Livianos (a)</t>
  </si>
  <si>
    <t>Autopistas Urbanas - Livianos (a)</t>
  </si>
  <si>
    <t>Autopistas Urbanas - Pesados (a)</t>
  </si>
  <si>
    <t>Ruta 5 - Pesados (a)</t>
  </si>
  <si>
    <t>Rutas Transversales - Pesados (a)</t>
  </si>
  <si>
    <t>Total Urbanas (a)</t>
  </si>
  <si>
    <t>Total Ruta 5 (a)</t>
  </si>
  <si>
    <t>Total Transversales (a)</t>
  </si>
  <si>
    <t>Santiago-Los Vilos (a)</t>
  </si>
  <si>
    <t>(a) Cifra de accidentes en Santiago - Los Vilos considera los producidos en tramo urbano, así como en tramo interurbano.</t>
  </si>
  <si>
    <t>2019 III</t>
  </si>
  <si>
    <t>2019 IV</t>
  </si>
  <si>
    <t>CARCELES CONCESIONADAS (*)</t>
  </si>
  <si>
    <t xml:space="preserve">(*) Las cifras trimestrales presentadas pueden tener variaciones con respecto a aquéllas publicadas anteriormente, producto de ajustes a cifras definitivas. </t>
  </si>
  <si>
    <t>CENTRO METROPOLITANO DE VEHICULOS RETIRADOS (*)</t>
  </si>
  <si>
    <t>HOSPITALES CONCESIONADOS (*)</t>
  </si>
  <si>
    <t>Mantenimientos correctivos (**)</t>
  </si>
  <si>
    <r>
      <t>(**)</t>
    </r>
    <r>
      <rPr>
        <sz val="10"/>
        <color indexed="8"/>
        <rFont val="Calibri"/>
        <family val="2"/>
      </rPr>
      <t>Incluye mantención de infraestructura, instalaciones, equipamiento industrial y mobiliario no clínico</t>
    </r>
    <r>
      <rPr>
        <i/>
        <sz val="10"/>
        <color indexed="8"/>
        <rFont val="Calibri"/>
        <family val="2"/>
      </rPr>
      <t xml:space="preserve">. </t>
    </r>
    <r>
      <rPr>
        <sz val="10"/>
        <color indexed="8"/>
        <rFont val="Calibri"/>
        <family val="2"/>
      </rPr>
      <t>cambios en próximos periodos.</t>
    </r>
  </si>
  <si>
    <t>PUERTO TERRESTRE LOS ANDES: flujo de camiones de exportación e importación (*)</t>
  </si>
  <si>
    <t>ESTADIO TECHADO PARQUE O´HIGGINS (*)</t>
  </si>
  <si>
    <t>Río Bueno-Puerto Montt</t>
  </si>
  <si>
    <t>2020 I</t>
  </si>
  <si>
    <t xml:space="preserve">Interconexión Vial Santiago-Valparaíso-Viña del Mar (Ruta 68) </t>
  </si>
  <si>
    <t xml:space="preserve">Transacciones en concesiones viales </t>
  </si>
  <si>
    <t>Transacciones viales mensuales por pórtico o peaje</t>
  </si>
  <si>
    <t>Tráfico de pasajeros y carga en aeropuertos concesionados</t>
  </si>
  <si>
    <t>Edificación pública</t>
  </si>
  <si>
    <t>2020 II</t>
  </si>
  <si>
    <t>Aeropuerto</t>
  </si>
  <si>
    <t>Ciudad</t>
  </si>
  <si>
    <t>Chacalluta</t>
  </si>
  <si>
    <t>Arica</t>
  </si>
  <si>
    <t>Aeropuerto Regional de Atacama</t>
  </si>
  <si>
    <t>Diego Aracena</t>
  </si>
  <si>
    <t>Iquique</t>
  </si>
  <si>
    <t>Nuevo Aeropuerto de La Araucanía</t>
  </si>
  <si>
    <t>El Loa</t>
  </si>
  <si>
    <t>Calama</t>
  </si>
  <si>
    <t>Carlos Ibáñez del Campo</t>
  </si>
  <si>
    <t>Copiapó</t>
  </si>
  <si>
    <t>El Tepual</t>
  </si>
  <si>
    <t>La Serena</t>
  </si>
  <si>
    <t>Arturo Merino Benítez</t>
  </si>
  <si>
    <t>Santiago</t>
  </si>
  <si>
    <t>Carriel Sur</t>
  </si>
  <si>
    <t>Concepción</t>
  </si>
  <si>
    <t>Temuco</t>
  </si>
  <si>
    <t>Puerto Montt</t>
  </si>
  <si>
    <t>Punta Arenas</t>
  </si>
  <si>
    <t>Total Nacional</t>
  </si>
  <si>
    <t>Total Internacional</t>
  </si>
  <si>
    <t>2020 III</t>
  </si>
  <si>
    <t>Tráfico de Pasajeros y Carga en Aeropuertos Concesionados *</t>
  </si>
  <si>
    <t>Tráfico de Pasajeros Nacionales (pasajeros salen) (a)</t>
  </si>
  <si>
    <t>Tráfico de Carga Nacionales (kilos Salidos) (b)</t>
  </si>
  <si>
    <t xml:space="preserve">(a) Las estadísticas de pasajeros domésticos se elaboran solo sobre la base de salidas, para efectos de no duplicar el volumen de pasajeros movilizados en términos agregados pues se conectan entre dos ciudades (una de salida y otra de llegada) siempre al interior de Chile, por lo cual equivale a un solo viaje. Ello no ocurre en el caso del transporte internacional de pasajeros, por lo que en esa situación se pueden sumar las salidas y los arribos entre un aeropuerto chileno y otro del exterior. </t>
  </si>
  <si>
    <t xml:space="preserve">(b) Las estadísticas de carga domésticos se elaboran solo sobre la base de salidas, para efectos de no duplicar el volumen de carga movilizada en términos agregados pues se conectan entre dos ciudades (una de salida y otra de llegada) siempre al interior de Chile, por lo cual equivale a una sola carga. Ello no ocurre en el caso del transporte internacional carga  por lo que en esa situación se pueden sumar las salidas y los arribos entre un aeropuerto chileno y otro del exterior. </t>
  </si>
  <si>
    <t>Tráfico de Carga  Internacional (kilos llegan y salen) (b)</t>
  </si>
  <si>
    <t>Tráfico de Pasajeros Internacional  (pasajeros llegan y salen) (a)</t>
  </si>
  <si>
    <t>Aseo y limpieza terminales (ejecuciones)</t>
  </si>
  <si>
    <t>2020 IV</t>
  </si>
  <si>
    <t>TMD y Accidentes en concesiones viales</t>
  </si>
  <si>
    <t>2021 I</t>
  </si>
  <si>
    <t>2021 II</t>
  </si>
  <si>
    <t>2021 III</t>
  </si>
  <si>
    <t>2021 IV</t>
  </si>
  <si>
    <t>Balmaceda</t>
  </si>
  <si>
    <t>(**) Se excluye evento Festival Lollapalooza por desarrollarse y recibir asistentes también en otras instalaciones adicionales al Estadio Techado.</t>
  </si>
  <si>
    <t>Número de Eventos (**)</t>
  </si>
  <si>
    <t>Asistentes (**)</t>
  </si>
  <si>
    <t>Coyhaique</t>
  </si>
  <si>
    <t>Coyihaique</t>
  </si>
  <si>
    <t>2022 I</t>
  </si>
  <si>
    <t>2022 II</t>
  </si>
  <si>
    <t>2022 III</t>
  </si>
  <si>
    <t>2022 IV</t>
  </si>
  <si>
    <t>TMD Trimestral (*)</t>
  </si>
  <si>
    <t>Félix Bulnes</t>
  </si>
  <si>
    <t>(a) La plaza manual y pórticos son consideradas como el mismo punto de cobro.</t>
  </si>
  <si>
    <t>(b) Considera 8 pórticos, la Plaza Lampa  está considerada en rutas interurbanas.</t>
  </si>
  <si>
    <t>(a) La plaza manual y pórticos son considerados como el mismo punto de cobro.</t>
  </si>
  <si>
    <t xml:space="preserve">Andrés Sabella </t>
  </si>
  <si>
    <t>Américo Vespucio 1 (AVO 1)</t>
  </si>
  <si>
    <t>* Cifras provisorias, actualizadas en abril 2023. Datos base provistos por Junta de Aeronáutica Civil.</t>
  </si>
  <si>
    <t>2023 I</t>
  </si>
  <si>
    <t>TMD Trimestral y Número de accidentes</t>
  </si>
  <si>
    <t>Anexo Informe Trimestral DGC / enero - marzo 2023</t>
  </si>
  <si>
    <t xml:space="preserve"> * Cifras provisorias, actualizadas en abril  2023. Considera todas las plazas de peaje.</t>
  </si>
  <si>
    <t>Américo Vespucio 1 (AVO 1) (b)</t>
  </si>
  <si>
    <t>Santiago-Los Vilos (Urbano) (c)</t>
  </si>
  <si>
    <t>(c) Considera 8 pórticos, la Plaza Lampa  está considerada en rutas interurbanas.</t>
  </si>
  <si>
    <t xml:space="preserve"> * Cifras provisorias, actualizadas en abril 2023. Considera todas las plazas de peaje.</t>
  </si>
  <si>
    <t>(b) Cada uno de los 10 puntos de ingreso - con independencia del punto de salida es considerado como un punto de cobro.</t>
  </si>
  <si>
    <t>2023 - I</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</si>
</sst>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0.0"/>
    <numFmt numFmtId="174" formatCode="#,##0.0000"/>
    <numFmt numFmtId="175" formatCode="#,##0.0"/>
    <numFmt numFmtId="176" formatCode="0.0%"/>
    <numFmt numFmtId="177" formatCode="_-[$€-2]\ * #,##0.00_-;\-[$€-2]\ * #,##0.00_-;_-[$€-2]\ * &quot;-&quot;??_-"/>
    <numFmt numFmtId="178" formatCode="#,##0.000"/>
    <numFmt numFmtId="179" formatCode="0.0000000"/>
    <numFmt numFmtId="180" formatCode="0.000000"/>
    <numFmt numFmtId="181" formatCode="0.00000"/>
    <numFmt numFmtId="182" formatCode="0.0000"/>
    <numFmt numFmtId="183" formatCode="0.0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0_-;\-* #,##0.0_-;_-* &quot;-&quot;??_-;_-@_-"/>
    <numFmt numFmtId="189" formatCode="0.0000000000"/>
    <numFmt numFmtId="190" formatCode="0.000000000"/>
    <numFmt numFmtId="191" formatCode="0.00000000"/>
  </numFmts>
  <fonts count="80">
    <font>
      <sz val="11"/>
      <color theme="1"/>
      <name val="Calibri"/>
      <family val="2"/>
    </font>
    <font>
      <sz val="11"/>
      <color indexed="8"/>
      <name val="Calibri"/>
      <family val="2"/>
    </font>
    <font>
      <u val="single"/>
      <sz val="10"/>
      <color indexed="12"/>
      <name val="Arial"/>
      <family val="2"/>
    </font>
    <font>
      <sz val="10"/>
      <name val="Arial"/>
      <family val="2"/>
    </font>
    <font>
      <sz val="10"/>
      <color indexed="8"/>
      <name val="Calibri"/>
      <family val="2"/>
    </font>
    <font>
      <i/>
      <sz val="10"/>
      <color indexed="8"/>
      <name val="Calibri"/>
      <family val="2"/>
    </font>
    <font>
      <u val="single"/>
      <sz val="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56"/>
      <name val="Calibri"/>
      <family val="2"/>
    </font>
    <font>
      <sz val="48"/>
      <color indexed="8"/>
      <name val="Calibri"/>
      <family val="2"/>
    </font>
    <font>
      <b/>
      <sz val="14"/>
      <color indexed="8"/>
      <name val="Calibri"/>
      <family val="2"/>
    </font>
    <font>
      <sz val="11"/>
      <color indexed="21"/>
      <name val="Calibri"/>
      <family val="2"/>
    </font>
    <font>
      <b/>
      <sz val="10"/>
      <color indexed="8"/>
      <name val="Calibri"/>
      <family val="2"/>
    </font>
    <font>
      <b/>
      <sz val="10"/>
      <color indexed="9"/>
      <name val="Calibri"/>
      <family val="2"/>
    </font>
    <font>
      <b/>
      <sz val="9"/>
      <color indexed="8"/>
      <name val="Calibri"/>
      <family val="2"/>
    </font>
    <font>
      <sz val="48"/>
      <color indexed="21"/>
      <name val="Calibri"/>
      <family val="2"/>
    </font>
    <font>
      <b/>
      <sz val="10"/>
      <name val="Calibri"/>
      <family val="2"/>
    </font>
    <font>
      <sz val="9"/>
      <name val="Calibri"/>
      <family val="2"/>
    </font>
    <font>
      <sz val="9"/>
      <color indexed="8"/>
      <name val="Calibri"/>
      <family val="2"/>
    </font>
    <font>
      <sz val="10"/>
      <name val="Calibri"/>
      <family val="2"/>
    </font>
    <font>
      <b/>
      <sz val="9"/>
      <color indexed="9"/>
      <name val="Calibri"/>
      <family val="2"/>
    </font>
    <font>
      <b/>
      <sz val="11"/>
      <name val="Calibri"/>
      <family val="2"/>
    </font>
    <font>
      <b/>
      <sz val="12"/>
      <color indexed="8"/>
      <name val="Arial Narrow"/>
      <family val="2"/>
    </font>
    <font>
      <u val="single"/>
      <sz val="48"/>
      <color indexed="21"/>
      <name val="Calibri"/>
      <family val="2"/>
    </font>
    <font>
      <b/>
      <sz val="42"/>
      <color indexed="21"/>
      <name val="Calibri"/>
      <family val="2"/>
    </font>
    <font>
      <b/>
      <sz val="18"/>
      <color indexed="21"/>
      <name val="Calibri"/>
      <family val="2"/>
    </font>
    <font>
      <b/>
      <sz val="11"/>
      <color indexed="2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9" tint="-0.24997000396251678"/>
      <name val="Calibri"/>
      <family val="2"/>
    </font>
    <font>
      <sz val="48"/>
      <color theme="1"/>
      <name val="Calibri"/>
      <family val="2"/>
    </font>
    <font>
      <b/>
      <sz val="14"/>
      <color theme="1"/>
      <name val="Calibri"/>
      <family val="2"/>
    </font>
    <font>
      <sz val="11"/>
      <color theme="4"/>
      <name val="Calibri"/>
      <family val="2"/>
    </font>
    <font>
      <b/>
      <sz val="10"/>
      <color rgb="FF000000"/>
      <name val="Calibri"/>
      <family val="2"/>
    </font>
    <font>
      <b/>
      <sz val="10"/>
      <color theme="0"/>
      <name val="Calibri"/>
      <family val="2"/>
    </font>
    <font>
      <b/>
      <sz val="9"/>
      <color rgb="FF000000"/>
      <name val="Calibri"/>
      <family val="2"/>
    </font>
    <font>
      <sz val="48"/>
      <color rgb="FF007096"/>
      <name val="Calibri"/>
      <family val="2"/>
    </font>
    <font>
      <sz val="10"/>
      <color rgb="FF000000"/>
      <name val="Calibri"/>
      <family val="2"/>
    </font>
    <font>
      <sz val="9"/>
      <color rgb="FF000000"/>
      <name val="Calibri"/>
      <family val="2"/>
    </font>
    <font>
      <b/>
      <sz val="9"/>
      <color theme="0"/>
      <name val="Calibri"/>
      <family val="2"/>
    </font>
    <font>
      <sz val="11"/>
      <color rgb="FF000000"/>
      <name val="Calibri"/>
      <family val="2"/>
    </font>
    <font>
      <b/>
      <sz val="12"/>
      <color rgb="FF000000"/>
      <name val="Arial Narrow"/>
      <family val="2"/>
    </font>
    <font>
      <b/>
      <sz val="11"/>
      <color rgb="FF000000"/>
      <name val="Calibri"/>
      <family val="2"/>
    </font>
    <font>
      <u val="single"/>
      <sz val="48"/>
      <color rgb="FF007096"/>
      <name val="Calibri"/>
      <family val="2"/>
    </font>
    <font>
      <sz val="11"/>
      <color theme="3"/>
      <name val="Calibri"/>
      <family val="2"/>
    </font>
    <font>
      <b/>
      <sz val="42"/>
      <color rgb="FF007096"/>
      <name val="Calibri"/>
      <family val="2"/>
    </font>
    <font>
      <b/>
      <sz val="18"/>
      <color rgb="FF007096"/>
      <name val="Calibri"/>
      <family val="2"/>
    </font>
    <font>
      <b/>
      <sz val="11"/>
      <color rgb="FF00709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96"/>
        <bgColor indexed="64"/>
      </patternFill>
    </fill>
    <fill>
      <patternFill patternType="solid">
        <fgColor rgb="FF4D9BB6"/>
        <bgColor indexed="64"/>
      </patternFill>
    </fill>
    <fill>
      <patternFill patternType="solid">
        <fgColor rgb="FFB3D5E0"/>
        <bgColor indexed="64"/>
      </patternFill>
    </fill>
    <fill>
      <patternFill patternType="solid">
        <fgColor theme="0"/>
        <bgColor indexed="64"/>
      </patternFill>
    </fill>
    <fill>
      <patternFill patternType="solid">
        <fgColor rgb="FF007096"/>
        <bgColor indexed="64"/>
      </patternFill>
    </fill>
    <fill>
      <patternFill patternType="solid">
        <fgColor rgb="FF7FB7C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7096"/>
      </left>
      <right style="medium">
        <color rgb="FF007096"/>
      </right>
      <top style="medium">
        <color rgb="FF007096"/>
      </top>
      <bottom style="medium">
        <color rgb="FF007096"/>
      </bottom>
    </border>
    <border>
      <left style="medium">
        <color rgb="FF007096"/>
      </left>
      <right/>
      <top style="medium">
        <color rgb="FF007096"/>
      </top>
      <bottom/>
    </border>
    <border>
      <left/>
      <right/>
      <top style="medium">
        <color rgb="FF007096"/>
      </top>
      <bottom/>
    </border>
    <border>
      <left/>
      <right style="medium">
        <color rgb="FF007096"/>
      </right>
      <top style="medium">
        <color rgb="FF007096"/>
      </top>
      <bottom/>
    </border>
    <border>
      <left style="medium">
        <color rgb="FF007096"/>
      </left>
      <right/>
      <top/>
      <bottom/>
    </border>
    <border>
      <left/>
      <right style="medium">
        <color rgb="FF007096"/>
      </right>
      <top/>
      <bottom/>
    </border>
    <border>
      <left style="medium">
        <color rgb="FF007096"/>
      </left>
      <right/>
      <top/>
      <bottom style="medium">
        <color rgb="FF007096"/>
      </bottom>
    </border>
    <border>
      <left/>
      <right/>
      <top/>
      <bottom style="medium">
        <color rgb="FF007096"/>
      </bottom>
    </border>
    <border>
      <left/>
      <right style="medium">
        <color rgb="FF007096"/>
      </right>
      <top/>
      <bottom style="medium">
        <color rgb="FF007096"/>
      </bottom>
    </border>
    <border>
      <left style="medium">
        <color rgb="FF007096"/>
      </left>
      <right/>
      <top style="medium">
        <color rgb="FF007096"/>
      </top>
      <bottom style="medium">
        <color rgb="FF007096"/>
      </bottom>
    </border>
    <border>
      <left/>
      <right/>
      <top style="medium">
        <color rgb="FF007096"/>
      </top>
      <bottom style="medium">
        <color rgb="FF007096"/>
      </bottom>
    </border>
    <border>
      <left/>
      <right style="medium">
        <color rgb="FF007096"/>
      </right>
      <top style="medium">
        <color rgb="FF007096"/>
      </top>
      <bottom style="medium">
        <color rgb="FF007096"/>
      </bottom>
    </border>
    <border>
      <left style="medium">
        <color rgb="FF007096"/>
      </left>
      <right style="thin"/>
      <top style="medium">
        <color rgb="FF007096"/>
      </top>
      <bottom style="medium">
        <color rgb="FF007096"/>
      </bottom>
    </border>
    <border>
      <left style="thin"/>
      <right style="thin"/>
      <top style="medium">
        <color rgb="FF007096"/>
      </top>
      <bottom style="medium">
        <color rgb="FF007096"/>
      </bottom>
    </border>
    <border>
      <left style="thin"/>
      <right style="medium">
        <color rgb="FF007096"/>
      </right>
      <top style="medium">
        <color rgb="FF007096"/>
      </top>
      <bottom style="medium">
        <color rgb="FF007096"/>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77" fontId="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3" fillId="0" borderId="0">
      <alignment wrapText="1"/>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0" fillId="0" borderId="8" applyNumberFormat="0" applyFill="0" applyAlignment="0" applyProtection="0"/>
    <xf numFmtId="0" fontId="58" fillId="0" borderId="0" applyNumberFormat="0" applyFill="0" applyBorder="0" applyAlignment="0" applyProtection="0"/>
    <xf numFmtId="0" fontId="60" fillId="0" borderId="9" applyNumberFormat="0" applyFill="0" applyAlignment="0" applyProtection="0"/>
  </cellStyleXfs>
  <cellXfs count="236">
    <xf numFmtId="0" fontId="0" fillId="0" borderId="0" xfId="0" applyFont="1" applyAlignment="1">
      <alignment/>
    </xf>
    <xf numFmtId="0" fontId="0" fillId="2" borderId="0" xfId="0" applyFill="1" applyAlignment="1">
      <alignment/>
    </xf>
    <xf numFmtId="3" fontId="0" fillId="2" borderId="0" xfId="0" applyNumberFormat="1" applyFill="1" applyAlignment="1">
      <alignment/>
    </xf>
    <xf numFmtId="0" fontId="60" fillId="2" borderId="0" xfId="0" applyFont="1" applyFill="1" applyAlignment="1">
      <alignment/>
    </xf>
    <xf numFmtId="0" fontId="0" fillId="2" borderId="0" xfId="0" applyFill="1" applyAlignment="1">
      <alignment horizontal="right"/>
    </xf>
    <xf numFmtId="3" fontId="0" fillId="2" borderId="0" xfId="0" applyNumberFormat="1" applyFill="1" applyAlignment="1">
      <alignment horizontal="right"/>
    </xf>
    <xf numFmtId="0" fontId="24" fillId="2" borderId="0" xfId="0" applyFont="1" applyFill="1" applyAlignment="1">
      <alignment/>
    </xf>
    <xf numFmtId="0" fontId="61" fillId="2" borderId="0" xfId="0" applyFont="1" applyFill="1" applyAlignment="1">
      <alignment/>
    </xf>
    <xf numFmtId="0" fontId="24" fillId="2" borderId="0" xfId="0" applyFont="1" applyFill="1" applyBorder="1" applyAlignment="1">
      <alignment/>
    </xf>
    <xf numFmtId="172" fontId="0" fillId="2" borderId="0" xfId="0" applyNumberFormat="1" applyFill="1" applyAlignment="1">
      <alignment/>
    </xf>
    <xf numFmtId="174" fontId="0" fillId="2" borderId="0" xfId="0" applyNumberFormat="1" applyFill="1" applyAlignment="1">
      <alignment/>
    </xf>
    <xf numFmtId="0" fontId="0" fillId="2" borderId="0" xfId="0" applyFill="1" applyAlignment="1">
      <alignment vertical="center"/>
    </xf>
    <xf numFmtId="0" fontId="60" fillId="2" borderId="0" xfId="0" applyFont="1" applyFill="1" applyAlignment="1">
      <alignment vertical="center"/>
    </xf>
    <xf numFmtId="176" fontId="0" fillId="2" borderId="0" xfId="59" applyNumberFormat="1" applyFont="1" applyFill="1" applyAlignment="1">
      <alignment/>
    </xf>
    <xf numFmtId="0" fontId="62" fillId="2" borderId="0" xfId="0" applyFont="1" applyFill="1" applyAlignment="1">
      <alignment/>
    </xf>
    <xf numFmtId="0" fontId="63" fillId="2" borderId="0" xfId="0" applyFont="1" applyFill="1" applyAlignment="1">
      <alignment/>
    </xf>
    <xf numFmtId="0" fontId="2" fillId="2" borderId="0" xfId="47" applyFill="1" applyAlignment="1" applyProtection="1">
      <alignment/>
      <protection/>
    </xf>
    <xf numFmtId="3" fontId="0" fillId="2" borderId="0" xfId="59" applyNumberFormat="1" applyFont="1" applyFill="1" applyAlignment="1">
      <alignment/>
    </xf>
    <xf numFmtId="0" fontId="0" fillId="2" borderId="0" xfId="0" applyFill="1" applyAlignment="1">
      <alignment horizontal="left"/>
    </xf>
    <xf numFmtId="3" fontId="2" fillId="2" borderId="0" xfId="47" applyNumberFormat="1" applyFill="1" applyAlignment="1" applyProtection="1">
      <alignment/>
      <protection/>
    </xf>
    <xf numFmtId="176" fontId="0" fillId="2" borderId="0" xfId="59" applyNumberFormat="1" applyFont="1" applyFill="1" applyAlignment="1">
      <alignment/>
    </xf>
    <xf numFmtId="175" fontId="0" fillId="2" borderId="0" xfId="0" applyNumberFormat="1" applyFill="1" applyAlignment="1">
      <alignment/>
    </xf>
    <xf numFmtId="3" fontId="64" fillId="2" borderId="0" xfId="0" applyNumberFormat="1" applyFont="1" applyFill="1" applyAlignment="1">
      <alignment/>
    </xf>
    <xf numFmtId="0" fontId="6" fillId="2" borderId="0" xfId="47" applyFont="1" applyFill="1" applyBorder="1" applyAlignment="1" applyProtection="1">
      <alignment horizontal="left"/>
      <protection/>
    </xf>
    <xf numFmtId="178" fontId="0" fillId="2" borderId="0" xfId="0" applyNumberFormat="1" applyFill="1" applyAlignment="1">
      <alignment/>
    </xf>
    <xf numFmtId="176" fontId="0" fillId="2" borderId="0" xfId="59" applyNumberFormat="1" applyFont="1" applyFill="1" applyAlignment="1">
      <alignment/>
    </xf>
    <xf numFmtId="176" fontId="0" fillId="2" borderId="0" xfId="59" applyNumberFormat="1" applyFont="1" applyFill="1" applyAlignment="1">
      <alignment/>
    </xf>
    <xf numFmtId="3" fontId="61" fillId="2" borderId="0" xfId="0" applyNumberFormat="1" applyFont="1" applyFill="1" applyAlignment="1">
      <alignment/>
    </xf>
    <xf numFmtId="3" fontId="65" fillId="2" borderId="0" xfId="0" applyNumberFormat="1" applyFont="1" applyFill="1" applyBorder="1" applyAlignment="1">
      <alignment vertical="center"/>
    </xf>
    <xf numFmtId="9" fontId="0" fillId="2" borderId="0" xfId="59" applyFont="1" applyFill="1" applyAlignment="1">
      <alignment/>
    </xf>
    <xf numFmtId="3" fontId="0" fillId="2" borderId="0" xfId="0" applyNumberFormat="1" applyFill="1" applyBorder="1" applyAlignment="1">
      <alignment/>
    </xf>
    <xf numFmtId="0" fontId="0" fillId="2" borderId="0" xfId="0" applyFill="1" applyBorder="1" applyAlignment="1">
      <alignment/>
    </xf>
    <xf numFmtId="0" fontId="65" fillId="33" borderId="10" xfId="0" applyFont="1" applyFill="1" applyBorder="1" applyAlignment="1">
      <alignment vertical="center"/>
    </xf>
    <xf numFmtId="0" fontId="66" fillId="34" borderId="10" xfId="0" applyFont="1" applyFill="1" applyBorder="1" applyAlignment="1">
      <alignment vertical="center"/>
    </xf>
    <xf numFmtId="0" fontId="67" fillId="35" borderId="10" xfId="0" applyFont="1" applyFill="1" applyBorder="1" applyAlignment="1">
      <alignment horizontal="center" vertical="center"/>
    </xf>
    <xf numFmtId="0" fontId="65" fillId="35" borderId="10" xfId="0" applyFont="1" applyFill="1" applyBorder="1" applyAlignment="1">
      <alignment horizontal="center" vertical="center"/>
    </xf>
    <xf numFmtId="0" fontId="68" fillId="2" borderId="0" xfId="0" applyFont="1" applyFill="1" applyAlignment="1">
      <alignment/>
    </xf>
    <xf numFmtId="3" fontId="66" fillId="34" borderId="10" xfId="0" applyNumberFormat="1" applyFont="1" applyFill="1" applyBorder="1" applyAlignment="1">
      <alignment horizontal="center" vertical="center"/>
    </xf>
    <xf numFmtId="0" fontId="65" fillId="36" borderId="10" xfId="0" applyFont="1" applyFill="1" applyBorder="1" applyAlignment="1">
      <alignment vertical="center"/>
    </xf>
    <xf numFmtId="3" fontId="69" fillId="36" borderId="10" xfId="0" applyNumberFormat="1" applyFont="1" applyFill="1" applyBorder="1" applyAlignment="1">
      <alignment horizontal="center" vertical="center"/>
    </xf>
    <xf numFmtId="0" fontId="33" fillId="33" borderId="10" xfId="0" applyFont="1" applyFill="1" applyBorder="1" applyAlignment="1">
      <alignment vertical="center"/>
    </xf>
    <xf numFmtId="3" fontId="34" fillId="33" borderId="10" xfId="0" applyNumberFormat="1" applyFont="1" applyFill="1" applyBorder="1" applyAlignment="1">
      <alignment horizontal="center" vertical="center"/>
    </xf>
    <xf numFmtId="3" fontId="70" fillId="33" borderId="10" xfId="0" applyNumberFormat="1" applyFont="1" applyFill="1" applyBorder="1" applyAlignment="1">
      <alignment horizontal="center" vertical="center"/>
    </xf>
    <xf numFmtId="0" fontId="34" fillId="33" borderId="10" xfId="0" applyFont="1" applyFill="1" applyBorder="1" applyAlignment="1">
      <alignment horizontal="center" vertical="center"/>
    </xf>
    <xf numFmtId="0" fontId="70" fillId="33" borderId="10" xfId="0" applyFont="1" applyFill="1" applyBorder="1" applyAlignment="1">
      <alignment horizontal="center" vertical="center"/>
    </xf>
    <xf numFmtId="0" fontId="33" fillId="37" borderId="10" xfId="0" applyFont="1" applyFill="1" applyBorder="1" applyAlignment="1">
      <alignment vertical="center"/>
    </xf>
    <xf numFmtId="3" fontId="34" fillId="37" borderId="10" xfId="0" applyNumberFormat="1" applyFont="1" applyFill="1" applyBorder="1" applyAlignment="1">
      <alignment horizontal="center" vertical="center"/>
    </xf>
    <xf numFmtId="3" fontId="70" fillId="37" borderId="10" xfId="0" applyNumberFormat="1" applyFont="1" applyFill="1" applyBorder="1" applyAlignment="1">
      <alignment horizontal="center" vertical="center"/>
    </xf>
    <xf numFmtId="0" fontId="34" fillId="37" borderId="10" xfId="0" applyFont="1" applyFill="1" applyBorder="1" applyAlignment="1">
      <alignment horizontal="center" vertical="center"/>
    </xf>
    <xf numFmtId="0" fontId="70" fillId="37" borderId="10" xfId="0" applyFont="1" applyFill="1" applyBorder="1" applyAlignment="1">
      <alignment horizontal="center" vertical="center"/>
    </xf>
    <xf numFmtId="0" fontId="36" fillId="33" borderId="10" xfId="0" applyFont="1" applyFill="1" applyBorder="1" applyAlignment="1">
      <alignment horizontal="center" vertical="center"/>
    </xf>
    <xf numFmtId="0" fontId="69" fillId="33" borderId="10" xfId="0" applyFont="1" applyFill="1" applyBorder="1" applyAlignment="1">
      <alignment horizontal="center" vertical="center"/>
    </xf>
    <xf numFmtId="3" fontId="71" fillId="34" borderId="10" xfId="0" applyNumberFormat="1" applyFont="1" applyFill="1" applyBorder="1" applyAlignment="1">
      <alignment horizontal="center" vertical="center"/>
    </xf>
    <xf numFmtId="0" fontId="66" fillId="38" borderId="10" xfId="0" applyFont="1" applyFill="1" applyBorder="1" applyAlignment="1">
      <alignment vertical="center"/>
    </xf>
    <xf numFmtId="3" fontId="71" fillId="38" borderId="10" xfId="0" applyNumberFormat="1" applyFont="1" applyFill="1" applyBorder="1" applyAlignment="1">
      <alignment horizontal="center" vertical="center"/>
    </xf>
    <xf numFmtId="0" fontId="38" fillId="35" borderId="10" xfId="0" applyFont="1" applyFill="1" applyBorder="1" applyAlignment="1">
      <alignment horizontal="center" vertical="center"/>
    </xf>
    <xf numFmtId="3" fontId="36" fillId="35" borderId="10" xfId="0" applyNumberFormat="1" applyFont="1" applyFill="1" applyBorder="1" applyAlignment="1">
      <alignment horizontal="right" vertical="center"/>
    </xf>
    <xf numFmtId="0" fontId="33" fillId="36" borderId="10" xfId="0" applyFont="1" applyFill="1" applyBorder="1" applyAlignment="1">
      <alignment vertical="center"/>
    </xf>
    <xf numFmtId="3" fontId="34" fillId="36" borderId="10" xfId="0" applyNumberFormat="1" applyFont="1" applyFill="1" applyBorder="1" applyAlignment="1">
      <alignment horizontal="center" vertical="center"/>
    </xf>
    <xf numFmtId="3" fontId="70" fillId="36" borderId="10" xfId="0" applyNumberFormat="1" applyFont="1" applyFill="1" applyBorder="1" applyAlignment="1">
      <alignment horizontal="center" vertical="center"/>
    </xf>
    <xf numFmtId="0" fontId="34" fillId="36" borderId="10" xfId="0" applyFont="1" applyFill="1" applyBorder="1" applyAlignment="1">
      <alignment horizontal="center" vertical="center"/>
    </xf>
    <xf numFmtId="0" fontId="70" fillId="36" borderId="10" xfId="0" applyFont="1" applyFill="1" applyBorder="1" applyAlignment="1">
      <alignment horizontal="center" vertical="center"/>
    </xf>
    <xf numFmtId="0" fontId="36" fillId="36" borderId="10" xfId="0" applyFont="1" applyFill="1" applyBorder="1" applyAlignment="1">
      <alignment horizontal="center" vertical="center"/>
    </xf>
    <xf numFmtId="0" fontId="69" fillId="36" borderId="10" xfId="0" applyFont="1" applyFill="1" applyBorder="1" applyAlignment="1">
      <alignment horizontal="center" vertical="center"/>
    </xf>
    <xf numFmtId="0" fontId="69" fillId="33" borderId="10" xfId="0" applyFont="1" applyFill="1" applyBorder="1" applyAlignment="1">
      <alignment horizontal="left" vertical="center"/>
    </xf>
    <xf numFmtId="3" fontId="70" fillId="33" borderId="10" xfId="0" applyNumberFormat="1" applyFont="1" applyFill="1" applyBorder="1" applyAlignment="1">
      <alignment horizontal="center"/>
    </xf>
    <xf numFmtId="3" fontId="70" fillId="33" borderId="10" xfId="0" applyNumberFormat="1" applyFont="1" applyFill="1" applyBorder="1" applyAlignment="1">
      <alignment horizontal="right"/>
    </xf>
    <xf numFmtId="3" fontId="71" fillId="34" borderId="10" xfId="0" applyNumberFormat="1" applyFont="1" applyFill="1" applyBorder="1" applyAlignment="1">
      <alignment horizontal="center"/>
    </xf>
    <xf numFmtId="0" fontId="67" fillId="35" borderId="10" xfId="0" applyFont="1" applyFill="1" applyBorder="1" applyAlignment="1">
      <alignment horizontal="right" vertical="center"/>
    </xf>
    <xf numFmtId="3" fontId="70" fillId="35" borderId="10" xfId="0" applyNumberFormat="1" applyFont="1" applyFill="1" applyBorder="1" applyAlignment="1">
      <alignment horizontal="center"/>
    </xf>
    <xf numFmtId="3" fontId="70" fillId="35" borderId="10" xfId="0" applyNumberFormat="1" applyFont="1" applyFill="1" applyBorder="1" applyAlignment="1">
      <alignment horizontal="right"/>
    </xf>
    <xf numFmtId="0" fontId="69" fillId="36" borderId="10" xfId="0" applyFont="1" applyFill="1" applyBorder="1" applyAlignment="1">
      <alignment horizontal="left" vertical="center"/>
    </xf>
    <xf numFmtId="3" fontId="70" fillId="36" borderId="10" xfId="0" applyNumberFormat="1" applyFont="1" applyFill="1" applyBorder="1" applyAlignment="1">
      <alignment horizontal="center"/>
    </xf>
    <xf numFmtId="3" fontId="70" fillId="36" borderId="10" xfId="0" applyNumberFormat="1" applyFont="1" applyFill="1" applyBorder="1" applyAlignment="1">
      <alignment horizontal="right"/>
    </xf>
    <xf numFmtId="0" fontId="0" fillId="33" borderId="10" xfId="0" applyFill="1" applyBorder="1" applyAlignment="1">
      <alignment vertical="top"/>
    </xf>
    <xf numFmtId="0" fontId="0" fillId="33" borderId="10" xfId="0" applyFill="1" applyBorder="1" applyAlignment="1">
      <alignment vertical="center"/>
    </xf>
    <xf numFmtId="172" fontId="0" fillId="33" borderId="10" xfId="51" applyNumberFormat="1" applyFont="1" applyFill="1" applyBorder="1" applyAlignment="1">
      <alignment horizontal="center" vertical="top"/>
    </xf>
    <xf numFmtId="172" fontId="72" fillId="33" borderId="10" xfId="51" applyNumberFormat="1" applyFont="1" applyFill="1" applyBorder="1" applyAlignment="1">
      <alignment horizontal="right" vertical="center"/>
    </xf>
    <xf numFmtId="172" fontId="0" fillId="33" borderId="10" xfId="51" applyNumberFormat="1" applyFont="1" applyFill="1" applyBorder="1" applyAlignment="1">
      <alignment horizontal="right" vertical="top"/>
    </xf>
    <xf numFmtId="0" fontId="0" fillId="33" borderId="10" xfId="0" applyFill="1" applyBorder="1" applyAlignment="1">
      <alignment horizontal="right" vertical="top"/>
    </xf>
    <xf numFmtId="0" fontId="72" fillId="33" borderId="10" xfId="0" applyFont="1" applyFill="1" applyBorder="1" applyAlignment="1">
      <alignment vertical="center"/>
    </xf>
    <xf numFmtId="3" fontId="72" fillId="33" borderId="10" xfId="0" applyNumberFormat="1" applyFont="1" applyFill="1" applyBorder="1" applyAlignment="1">
      <alignment horizontal="right" vertical="center"/>
    </xf>
    <xf numFmtId="1" fontId="72" fillId="33" borderId="10" xfId="0" applyNumberFormat="1" applyFont="1" applyFill="1" applyBorder="1" applyAlignment="1">
      <alignment horizontal="right" vertical="center"/>
    </xf>
    <xf numFmtId="3" fontId="72" fillId="33" borderId="10" xfId="0" applyNumberFormat="1" applyFont="1" applyFill="1" applyBorder="1" applyAlignment="1">
      <alignment horizontal="center" vertical="center"/>
    </xf>
    <xf numFmtId="3" fontId="72" fillId="33" borderId="10" xfId="0" applyNumberFormat="1" applyFont="1" applyFill="1" applyBorder="1" applyAlignment="1">
      <alignment horizontal="left" vertical="center"/>
    </xf>
    <xf numFmtId="3" fontId="72" fillId="33" borderId="10" xfId="0" applyNumberFormat="1" applyFont="1" applyFill="1" applyBorder="1" applyAlignment="1">
      <alignment horizontal="left" vertical="center" wrapText="1"/>
    </xf>
    <xf numFmtId="3" fontId="73" fillId="33" borderId="10" xfId="0" applyNumberFormat="1" applyFont="1" applyFill="1" applyBorder="1" applyAlignment="1">
      <alignment horizontal="left" vertical="center" wrapText="1"/>
    </xf>
    <xf numFmtId="3" fontId="74" fillId="33" borderId="10" xfId="0" applyNumberFormat="1" applyFont="1" applyFill="1" applyBorder="1" applyAlignment="1">
      <alignment horizontal="right" vertical="center"/>
    </xf>
    <xf numFmtId="0" fontId="0" fillId="35" borderId="10" xfId="0" applyFill="1" applyBorder="1" applyAlignment="1">
      <alignment vertical="top"/>
    </xf>
    <xf numFmtId="0" fontId="72" fillId="36" borderId="10" xfId="0" applyFont="1" applyFill="1" applyBorder="1" applyAlignment="1">
      <alignment vertical="center"/>
    </xf>
    <xf numFmtId="172" fontId="72" fillId="36" borderId="10" xfId="51" applyNumberFormat="1" applyFont="1" applyFill="1" applyBorder="1" applyAlignment="1">
      <alignment horizontal="center" vertical="center"/>
    </xf>
    <xf numFmtId="172" fontId="72" fillId="36" borderId="10" xfId="51" applyNumberFormat="1" applyFont="1" applyFill="1" applyBorder="1" applyAlignment="1">
      <alignment horizontal="right" vertical="center"/>
    </xf>
    <xf numFmtId="3" fontId="72" fillId="36" borderId="10" xfId="0" applyNumberFormat="1" applyFont="1" applyFill="1" applyBorder="1" applyAlignment="1">
      <alignment horizontal="right" vertical="center"/>
    </xf>
    <xf numFmtId="0" fontId="72" fillId="36" borderId="10" xfId="0" applyFont="1" applyFill="1" applyBorder="1" applyAlignment="1">
      <alignment horizontal="right" vertical="center"/>
    </xf>
    <xf numFmtId="3" fontId="72" fillId="36" borderId="10" xfId="0" applyNumberFormat="1" applyFont="1" applyFill="1" applyBorder="1" applyAlignment="1">
      <alignment horizontal="center" vertical="center"/>
    </xf>
    <xf numFmtId="3" fontId="72" fillId="36" borderId="10" xfId="0" applyNumberFormat="1" applyFont="1" applyFill="1" applyBorder="1" applyAlignment="1">
      <alignment horizontal="left" vertical="center"/>
    </xf>
    <xf numFmtId="173" fontId="72" fillId="36" borderId="10" xfId="0" applyNumberFormat="1" applyFont="1" applyFill="1" applyBorder="1" applyAlignment="1">
      <alignment horizontal="left" vertical="center" wrapText="1"/>
    </xf>
    <xf numFmtId="0" fontId="73" fillId="36" borderId="10" xfId="0" applyFont="1" applyFill="1" applyBorder="1" applyAlignment="1">
      <alignment horizontal="left" vertical="center"/>
    </xf>
    <xf numFmtId="3" fontId="74" fillId="36" borderId="10" xfId="0" applyNumberFormat="1" applyFont="1" applyFill="1" applyBorder="1" applyAlignment="1">
      <alignment horizontal="right" vertical="center"/>
    </xf>
    <xf numFmtId="3" fontId="73" fillId="36" borderId="10" xfId="0" applyNumberFormat="1" applyFont="1" applyFill="1" applyBorder="1" applyAlignment="1">
      <alignment horizontal="left" vertical="center" wrapText="1"/>
    </xf>
    <xf numFmtId="9" fontId="0" fillId="2" borderId="0" xfId="59" applyFont="1" applyFill="1" applyAlignment="1">
      <alignment/>
    </xf>
    <xf numFmtId="0" fontId="34" fillId="0" borderId="10" xfId="0" applyFont="1" applyFill="1" applyBorder="1" applyAlignment="1">
      <alignment horizontal="center" vertical="center"/>
    </xf>
    <xf numFmtId="3" fontId="0" fillId="2" borderId="0" xfId="0" applyNumberFormat="1" applyFill="1" applyAlignment="1">
      <alignment/>
    </xf>
    <xf numFmtId="3" fontId="0" fillId="2" borderId="0" xfId="59" applyNumberFormat="1" applyFont="1" applyFill="1" applyAlignment="1">
      <alignment/>
    </xf>
    <xf numFmtId="10" fontId="0" fillId="2" borderId="0" xfId="59" applyNumberFormat="1" applyFont="1" applyFill="1" applyAlignment="1">
      <alignment/>
    </xf>
    <xf numFmtId="0" fontId="75" fillId="2" borderId="0" xfId="47" applyFont="1" applyFill="1" applyBorder="1" applyAlignment="1" applyProtection="1">
      <alignment horizontal="left"/>
      <protection/>
    </xf>
    <xf numFmtId="0" fontId="33" fillId="0" borderId="10" xfId="0" applyFont="1" applyFill="1" applyBorder="1" applyAlignment="1">
      <alignment vertical="center"/>
    </xf>
    <xf numFmtId="3" fontId="69" fillId="0" borderId="10" xfId="0" applyNumberFormat="1" applyFont="1" applyFill="1" applyBorder="1" applyAlignment="1">
      <alignment horizontal="center" vertical="center"/>
    </xf>
    <xf numFmtId="3" fontId="36" fillId="36" borderId="10" xfId="0" applyNumberFormat="1" applyFont="1" applyFill="1" applyBorder="1" applyAlignment="1">
      <alignment horizontal="center" vertical="center"/>
    </xf>
    <xf numFmtId="176" fontId="0" fillId="2" borderId="0" xfId="59" applyNumberFormat="1" applyFont="1" applyFill="1" applyAlignment="1">
      <alignment/>
    </xf>
    <xf numFmtId="9" fontId="0" fillId="2" borderId="0" xfId="59" applyFont="1" applyFill="1" applyAlignment="1">
      <alignment/>
    </xf>
    <xf numFmtId="1" fontId="0" fillId="2" borderId="0" xfId="0" applyNumberFormat="1" applyFill="1" applyAlignment="1">
      <alignment/>
    </xf>
    <xf numFmtId="0" fontId="74" fillId="35" borderId="10" xfId="0" applyFont="1" applyFill="1" applyBorder="1" applyAlignment="1">
      <alignment horizontal="center" vertical="center" wrapText="1"/>
    </xf>
    <xf numFmtId="0" fontId="74" fillId="35" borderId="10" xfId="0" applyFont="1" applyFill="1" applyBorder="1" applyAlignment="1">
      <alignment horizontal="center" vertical="center"/>
    </xf>
    <xf numFmtId="0" fontId="73" fillId="35" borderId="10" xfId="0" applyFont="1" applyFill="1" applyBorder="1" applyAlignment="1">
      <alignment horizontal="center" vertical="center" wrapText="1"/>
    </xf>
    <xf numFmtId="176" fontId="0" fillId="2" borderId="0" xfId="59" applyNumberFormat="1" applyFont="1" applyFill="1" applyAlignment="1">
      <alignment/>
    </xf>
    <xf numFmtId="0" fontId="65" fillId="35" borderId="10" xfId="0" applyFont="1" applyFill="1" applyBorder="1" applyAlignment="1">
      <alignment horizontal="center" vertical="center"/>
    </xf>
    <xf numFmtId="0" fontId="2" fillId="2" borderId="0" xfId="47" applyFill="1" applyAlignment="1" applyProtection="1">
      <alignment vertical="center"/>
      <protection locked="0"/>
    </xf>
    <xf numFmtId="0" fontId="0" fillId="2" borderId="0" xfId="0" applyFill="1" applyAlignment="1" applyProtection="1">
      <alignment vertical="center"/>
      <protection locked="0"/>
    </xf>
    <xf numFmtId="176" fontId="0" fillId="2" borderId="0" xfId="59" applyNumberFormat="1" applyFont="1" applyFill="1" applyAlignment="1" applyProtection="1">
      <alignment vertical="center"/>
      <protection locked="0"/>
    </xf>
    <xf numFmtId="0" fontId="76" fillId="2" borderId="0" xfId="0" applyFont="1" applyFill="1" applyAlignment="1" applyProtection="1">
      <alignment vertical="center"/>
      <protection locked="0"/>
    </xf>
    <xf numFmtId="0" fontId="67" fillId="35" borderId="10" xfId="0" applyFont="1" applyFill="1" applyBorder="1" applyAlignment="1" applyProtection="1">
      <alignment horizontal="center" vertical="center"/>
      <protection locked="0"/>
    </xf>
    <xf numFmtId="0" fontId="69" fillId="35" borderId="10" xfId="0" applyFont="1" applyFill="1" applyBorder="1" applyAlignment="1" applyProtection="1">
      <alignment horizontal="center" vertical="center"/>
      <protection locked="0"/>
    </xf>
    <xf numFmtId="0" fontId="65" fillId="35" borderId="10" xfId="0" applyFont="1" applyFill="1" applyBorder="1" applyAlignment="1" applyProtection="1">
      <alignment horizontal="center" vertical="center"/>
      <protection locked="0"/>
    </xf>
    <xf numFmtId="0" fontId="69" fillId="2" borderId="0" xfId="0" applyFont="1" applyFill="1" applyAlignment="1" applyProtection="1">
      <alignment horizontal="center" vertical="center"/>
      <protection locked="0"/>
    </xf>
    <xf numFmtId="3" fontId="0" fillId="2" borderId="0" xfId="0" applyNumberFormat="1" applyFill="1" applyAlignment="1" applyProtection="1">
      <alignment vertical="center"/>
      <protection locked="0"/>
    </xf>
    <xf numFmtId="0" fontId="65" fillId="36" borderId="10" xfId="0" applyFont="1" applyFill="1" applyBorder="1" applyAlignment="1" applyProtection="1">
      <alignment vertical="center"/>
      <protection locked="0"/>
    </xf>
    <xf numFmtId="3" fontId="69" fillId="36" borderId="10" xfId="0" applyNumberFormat="1" applyFont="1" applyFill="1" applyBorder="1" applyAlignment="1" applyProtection="1">
      <alignment horizontal="right" vertical="center"/>
      <protection locked="0"/>
    </xf>
    <xf numFmtId="0" fontId="65" fillId="33" borderId="10" xfId="0" applyFont="1" applyFill="1" applyBorder="1" applyAlignment="1" applyProtection="1">
      <alignment vertical="center"/>
      <protection locked="0"/>
    </xf>
    <xf numFmtId="3" fontId="69" fillId="33" borderId="10" xfId="0" applyNumberFormat="1" applyFont="1" applyFill="1" applyBorder="1" applyAlignment="1" applyProtection="1">
      <alignment horizontal="right" vertical="center"/>
      <protection locked="0"/>
    </xf>
    <xf numFmtId="3" fontId="69" fillId="5" borderId="10" xfId="0" applyNumberFormat="1" applyFont="1" applyFill="1" applyBorder="1" applyAlignment="1" applyProtection="1">
      <alignment horizontal="right" vertical="center"/>
      <protection locked="0"/>
    </xf>
    <xf numFmtId="3" fontId="0" fillId="2" borderId="0" xfId="0" applyNumberFormat="1" applyFill="1" applyAlignment="1" applyProtection="1">
      <alignment/>
      <protection locked="0"/>
    </xf>
    <xf numFmtId="0" fontId="65" fillId="36" borderId="10" xfId="0" applyFont="1" applyFill="1" applyBorder="1" applyAlignment="1" applyProtection="1">
      <alignment horizontal="left" vertical="center"/>
      <protection locked="0"/>
    </xf>
    <xf numFmtId="3" fontId="69" fillId="35" borderId="10" xfId="0" applyNumberFormat="1" applyFont="1" applyFill="1" applyBorder="1" applyAlignment="1" applyProtection="1">
      <alignment horizontal="right" vertical="center"/>
      <protection locked="0"/>
    </xf>
    <xf numFmtId="4" fontId="0" fillId="2" borderId="0" xfId="0" applyNumberFormat="1" applyFill="1" applyAlignment="1" applyProtection="1">
      <alignment/>
      <protection locked="0"/>
    </xf>
    <xf numFmtId="0" fontId="66" fillId="34" borderId="10" xfId="0" applyFont="1" applyFill="1" applyBorder="1" applyAlignment="1" applyProtection="1">
      <alignment vertical="center"/>
      <protection locked="0"/>
    </xf>
    <xf numFmtId="3" fontId="66" fillId="34" borderId="10" xfId="0" applyNumberFormat="1" applyFont="1" applyFill="1" applyBorder="1" applyAlignment="1" applyProtection="1">
      <alignment horizontal="right" vertical="center"/>
      <protection locked="0"/>
    </xf>
    <xf numFmtId="175" fontId="0" fillId="2" borderId="0" xfId="0" applyNumberFormat="1" applyFill="1" applyAlignment="1" applyProtection="1">
      <alignment vertical="center"/>
      <protection locked="0"/>
    </xf>
    <xf numFmtId="3" fontId="65" fillId="33" borderId="10" xfId="0" applyNumberFormat="1" applyFont="1" applyFill="1" applyBorder="1" applyAlignment="1" applyProtection="1">
      <alignment horizontal="left" vertical="center"/>
      <protection locked="0"/>
    </xf>
    <xf numFmtId="3" fontId="65" fillId="36" borderId="10" xfId="0" applyNumberFormat="1" applyFont="1" applyFill="1" applyBorder="1" applyAlignment="1" applyProtection="1">
      <alignment horizontal="left" vertical="center"/>
      <protection locked="0"/>
    </xf>
    <xf numFmtId="3" fontId="69" fillId="36" borderId="10" xfId="0" applyNumberFormat="1" applyFont="1" applyFill="1" applyBorder="1" applyAlignment="1" applyProtection="1">
      <alignment vertical="center"/>
      <protection locked="0"/>
    </xf>
    <xf numFmtId="3" fontId="69" fillId="33" borderId="10" xfId="0" applyNumberFormat="1" applyFont="1" applyFill="1" applyBorder="1" applyAlignment="1" applyProtection="1">
      <alignment vertical="center"/>
      <protection locked="0"/>
    </xf>
    <xf numFmtId="3" fontId="36" fillId="36" borderId="10" xfId="0" applyNumberFormat="1" applyFont="1" applyFill="1" applyBorder="1" applyAlignment="1" applyProtection="1">
      <alignment horizontal="right" vertical="center"/>
      <protection locked="0"/>
    </xf>
    <xf numFmtId="3" fontId="65" fillId="0" borderId="10" xfId="0" applyNumberFormat="1" applyFont="1" applyFill="1" applyBorder="1" applyAlignment="1" applyProtection="1">
      <alignment horizontal="left" vertical="center"/>
      <protection locked="0"/>
    </xf>
    <xf numFmtId="3" fontId="69" fillId="0" borderId="10" xfId="0" applyNumberFormat="1" applyFont="1" applyFill="1" applyBorder="1" applyAlignment="1" applyProtection="1">
      <alignment vertical="center"/>
      <protection locked="0"/>
    </xf>
    <xf numFmtId="3" fontId="36" fillId="0" borderId="10" xfId="0" applyNumberFormat="1" applyFont="1" applyFill="1" applyBorder="1" applyAlignment="1" applyProtection="1">
      <alignment vertical="center"/>
      <protection locked="0"/>
    </xf>
    <xf numFmtId="3" fontId="66" fillId="34" borderId="10" xfId="0" applyNumberFormat="1" applyFont="1" applyFill="1" applyBorder="1" applyAlignment="1" applyProtection="1">
      <alignment horizontal="left" vertical="center"/>
      <protection locked="0"/>
    </xf>
    <xf numFmtId="3" fontId="66" fillId="34" borderId="10" xfId="0" applyNumberFormat="1" applyFont="1" applyFill="1" applyBorder="1" applyAlignment="1" applyProtection="1">
      <alignment vertical="center"/>
      <protection locked="0"/>
    </xf>
    <xf numFmtId="3" fontId="69" fillId="0" borderId="10" xfId="0" applyNumberFormat="1" applyFont="1" applyFill="1" applyBorder="1" applyAlignment="1" applyProtection="1">
      <alignment horizontal="right" vertical="center"/>
      <protection locked="0"/>
    </xf>
    <xf numFmtId="0" fontId="60" fillId="2" borderId="0" xfId="0" applyFont="1" applyFill="1" applyAlignment="1" applyProtection="1">
      <alignment vertical="center"/>
      <protection locked="0"/>
    </xf>
    <xf numFmtId="176" fontId="0" fillId="2" borderId="0" xfId="59" applyNumberFormat="1" applyFont="1" applyFill="1" applyBorder="1" applyAlignment="1" applyProtection="1">
      <alignment vertical="center"/>
      <protection locked="0"/>
    </xf>
    <xf numFmtId="0" fontId="60" fillId="2" borderId="0" xfId="0" applyFont="1" applyFill="1" applyAlignment="1" applyProtection="1">
      <alignment vertical="center" wrapText="1"/>
      <protection locked="0"/>
    </xf>
    <xf numFmtId="3" fontId="60" fillId="2" borderId="0" xfId="0" applyNumberFormat="1" applyFont="1" applyFill="1" applyAlignment="1" applyProtection="1">
      <alignment vertical="center"/>
      <protection locked="0"/>
    </xf>
    <xf numFmtId="176" fontId="60" fillId="2" borderId="0" xfId="59" applyNumberFormat="1" applyFont="1" applyFill="1" applyBorder="1" applyAlignment="1" applyProtection="1">
      <alignment vertical="center"/>
      <protection locked="0"/>
    </xf>
    <xf numFmtId="0" fontId="0" fillId="2" borderId="0" xfId="0" applyFill="1" applyAlignment="1" applyProtection="1">
      <alignment/>
      <protection locked="0"/>
    </xf>
    <xf numFmtId="0" fontId="65" fillId="35" borderId="10" xfId="0" applyFont="1" applyFill="1" applyBorder="1" applyAlignment="1" applyProtection="1">
      <alignment horizontal="center" vertical="center"/>
      <protection locked="0"/>
    </xf>
    <xf numFmtId="3" fontId="0" fillId="2" borderId="0" xfId="0" applyNumberFormat="1" applyFill="1" applyAlignment="1" applyProtection="1">
      <alignment horizontal="center"/>
      <protection locked="0"/>
    </xf>
    <xf numFmtId="0" fontId="0" fillId="2" borderId="0" xfId="0" applyFill="1" applyAlignment="1" applyProtection="1">
      <alignment horizontal="center"/>
      <protection locked="0"/>
    </xf>
    <xf numFmtId="3" fontId="69" fillId="36" borderId="10" xfId="0" applyNumberFormat="1" applyFont="1" applyFill="1" applyBorder="1" applyAlignment="1" applyProtection="1">
      <alignment horizontal="center" vertical="center"/>
      <protection locked="0"/>
    </xf>
    <xf numFmtId="0" fontId="65" fillId="33" borderId="10" xfId="0" applyFont="1" applyFill="1" applyBorder="1" applyAlignment="1" applyProtection="1">
      <alignment horizontal="left" vertical="center"/>
      <protection locked="0"/>
    </xf>
    <xf numFmtId="3" fontId="69" fillId="33" borderId="10" xfId="0" applyNumberFormat="1" applyFont="1" applyFill="1" applyBorder="1" applyAlignment="1" applyProtection="1">
      <alignment horizontal="center" vertical="center"/>
      <protection locked="0"/>
    </xf>
    <xf numFmtId="0" fontId="66" fillId="34" borderId="10" xfId="0" applyFont="1" applyFill="1" applyBorder="1" applyAlignment="1" applyProtection="1">
      <alignment horizontal="left" vertical="center"/>
      <protection locked="0"/>
    </xf>
    <xf numFmtId="3" fontId="66" fillId="34" borderId="10" xfId="0" applyNumberFormat="1" applyFont="1" applyFill="1" applyBorder="1" applyAlignment="1" applyProtection="1">
      <alignment horizontal="center" vertical="center"/>
      <protection locked="0"/>
    </xf>
    <xf numFmtId="0" fontId="0" fillId="2" borderId="0" xfId="0" applyFill="1" applyAlignment="1" applyProtection="1">
      <alignment horizontal="right"/>
      <protection locked="0"/>
    </xf>
    <xf numFmtId="3" fontId="0" fillId="2" borderId="0" xfId="0" applyNumberFormat="1" applyFill="1" applyAlignment="1" applyProtection="1">
      <alignment horizontal="right"/>
      <protection locked="0"/>
    </xf>
    <xf numFmtId="0" fontId="0" fillId="10" borderId="0" xfId="0" applyFill="1" applyAlignment="1" applyProtection="1">
      <alignment/>
      <protection locked="0"/>
    </xf>
    <xf numFmtId="3" fontId="65" fillId="33" borderId="10" xfId="0" applyNumberFormat="1" applyFont="1" applyFill="1" applyBorder="1" applyAlignment="1" applyProtection="1">
      <alignment vertical="center"/>
      <protection locked="0"/>
    </xf>
    <xf numFmtId="3" fontId="69" fillId="35" borderId="10" xfId="0" applyNumberFormat="1" applyFont="1" applyFill="1" applyBorder="1" applyAlignment="1" applyProtection="1">
      <alignment horizontal="center" vertical="center"/>
      <protection locked="0"/>
    </xf>
    <xf numFmtId="0" fontId="33" fillId="36" borderId="10" xfId="0" applyFont="1" applyFill="1" applyBorder="1" applyAlignment="1" applyProtection="1">
      <alignment horizontal="left" vertical="center"/>
      <protection locked="0"/>
    </xf>
    <xf numFmtId="0" fontId="60" fillId="2" borderId="0" xfId="0" applyFont="1" applyFill="1" applyAlignment="1" applyProtection="1">
      <alignment/>
      <protection locked="0"/>
    </xf>
    <xf numFmtId="0" fontId="65" fillId="36" borderId="10" xfId="0" applyFont="1" applyFill="1" applyBorder="1" applyAlignment="1" applyProtection="1">
      <alignment vertical="center"/>
      <protection/>
    </xf>
    <xf numFmtId="3" fontId="69" fillId="36" borderId="10" xfId="0" applyNumberFormat="1" applyFont="1" applyFill="1" applyBorder="1" applyAlignment="1" applyProtection="1">
      <alignment horizontal="right" vertical="center"/>
      <protection/>
    </xf>
    <xf numFmtId="0" fontId="65" fillId="33" borderId="10" xfId="0" applyFont="1" applyFill="1" applyBorder="1" applyAlignment="1" applyProtection="1">
      <alignment vertical="center"/>
      <protection/>
    </xf>
    <xf numFmtId="3" fontId="69" fillId="33" borderId="10" xfId="0" applyNumberFormat="1" applyFont="1" applyFill="1" applyBorder="1" applyAlignment="1" applyProtection="1">
      <alignment horizontal="right" vertical="center"/>
      <protection/>
    </xf>
    <xf numFmtId="0" fontId="65" fillId="36" borderId="10" xfId="0" applyFont="1" applyFill="1" applyBorder="1" applyAlignment="1" applyProtection="1">
      <alignment horizontal="left" vertical="center"/>
      <protection/>
    </xf>
    <xf numFmtId="3" fontId="69" fillId="35" borderId="10" xfId="0" applyNumberFormat="1" applyFont="1" applyFill="1" applyBorder="1" applyAlignment="1" applyProtection="1">
      <alignment horizontal="right" vertical="center"/>
      <protection/>
    </xf>
    <xf numFmtId="0" fontId="66" fillId="34" borderId="10" xfId="0" applyFont="1" applyFill="1" applyBorder="1" applyAlignment="1" applyProtection="1">
      <alignment vertical="center"/>
      <protection/>
    </xf>
    <xf numFmtId="3" fontId="66" fillId="34" borderId="10" xfId="0" applyNumberFormat="1" applyFont="1" applyFill="1" applyBorder="1" applyAlignment="1" applyProtection="1">
      <alignment horizontal="right" vertical="center"/>
      <protection/>
    </xf>
    <xf numFmtId="3" fontId="0" fillId="2" borderId="0" xfId="0" applyNumberFormat="1" applyFill="1" applyAlignment="1" applyProtection="1">
      <alignment vertical="center"/>
      <protection/>
    </xf>
    <xf numFmtId="0" fontId="67" fillId="35" borderId="10" xfId="0" applyFont="1" applyFill="1" applyBorder="1" applyAlignment="1" applyProtection="1">
      <alignment horizontal="center" vertical="center"/>
      <protection/>
    </xf>
    <xf numFmtId="0" fontId="65" fillId="35" borderId="10" xfId="0" applyFont="1" applyFill="1" applyBorder="1" applyAlignment="1" applyProtection="1">
      <alignment horizontal="center" vertical="center"/>
      <protection/>
    </xf>
    <xf numFmtId="3" fontId="65" fillId="33" borderId="10" xfId="0" applyNumberFormat="1" applyFont="1" applyFill="1" applyBorder="1" applyAlignment="1" applyProtection="1">
      <alignment horizontal="left" vertical="center"/>
      <protection/>
    </xf>
    <xf numFmtId="3" fontId="65" fillId="36" borderId="10" xfId="0" applyNumberFormat="1" applyFont="1" applyFill="1" applyBorder="1" applyAlignment="1" applyProtection="1">
      <alignment horizontal="left" vertical="center"/>
      <protection/>
    </xf>
    <xf numFmtId="3" fontId="66" fillId="34" borderId="10" xfId="0" applyNumberFormat="1" applyFont="1" applyFill="1" applyBorder="1" applyAlignment="1" applyProtection="1">
      <alignment horizontal="left" vertical="center"/>
      <protection/>
    </xf>
    <xf numFmtId="169" fontId="0" fillId="2" borderId="0" xfId="52" applyFont="1" applyFill="1" applyAlignment="1">
      <alignment/>
    </xf>
    <xf numFmtId="176" fontId="0" fillId="2" borderId="0" xfId="59" applyNumberFormat="1" applyFont="1" applyFill="1" applyAlignment="1">
      <alignment/>
    </xf>
    <xf numFmtId="176" fontId="0" fillId="2" borderId="0" xfId="59" applyNumberFormat="1" applyFont="1" applyFill="1" applyAlignment="1" applyProtection="1">
      <alignment vertical="center"/>
      <protection locked="0"/>
    </xf>
    <xf numFmtId="183" fontId="0" fillId="2" borderId="0" xfId="0" applyNumberFormat="1" applyFill="1" applyAlignment="1">
      <alignment/>
    </xf>
    <xf numFmtId="9" fontId="0" fillId="2" borderId="0" xfId="59" applyFont="1" applyFill="1" applyAlignment="1" applyProtection="1">
      <alignment vertical="center"/>
      <protection locked="0"/>
    </xf>
    <xf numFmtId="0" fontId="74" fillId="35" borderId="10" xfId="0" applyFont="1" applyFill="1" applyBorder="1" applyAlignment="1">
      <alignment horizontal="center" vertical="center"/>
    </xf>
    <xf numFmtId="0" fontId="77" fillId="33" borderId="11" xfId="63" applyFont="1" applyFill="1" applyBorder="1" applyAlignment="1">
      <alignment horizontal="center" vertical="center" wrapText="1"/>
    </xf>
    <xf numFmtId="0" fontId="77" fillId="33" borderId="12" xfId="63" applyFont="1" applyFill="1" applyBorder="1" applyAlignment="1">
      <alignment horizontal="center" vertical="center" wrapText="1"/>
    </xf>
    <xf numFmtId="0" fontId="77" fillId="33" borderId="13" xfId="63" applyFont="1" applyFill="1" applyBorder="1" applyAlignment="1">
      <alignment horizontal="center" vertical="center" wrapText="1"/>
    </xf>
    <xf numFmtId="0" fontId="77" fillId="33" borderId="14" xfId="63" applyFont="1" applyFill="1" applyBorder="1" applyAlignment="1">
      <alignment horizontal="center" vertical="center" wrapText="1"/>
    </xf>
    <xf numFmtId="0" fontId="77" fillId="33" borderId="0" xfId="63" applyFont="1" applyFill="1" applyBorder="1" applyAlignment="1">
      <alignment horizontal="center" vertical="center" wrapText="1"/>
    </xf>
    <xf numFmtId="0" fontId="77" fillId="33" borderId="15" xfId="63" applyFont="1" applyFill="1" applyBorder="1" applyAlignment="1">
      <alignment horizontal="center" vertical="center" wrapText="1"/>
    </xf>
    <xf numFmtId="0" fontId="77" fillId="33" borderId="16" xfId="63" applyFont="1" applyFill="1" applyBorder="1" applyAlignment="1">
      <alignment horizontal="center" vertical="center" wrapText="1"/>
    </xf>
    <xf numFmtId="0" fontId="77" fillId="33" borderId="17" xfId="63" applyFont="1" applyFill="1" applyBorder="1" applyAlignment="1">
      <alignment horizontal="center" vertical="center" wrapText="1"/>
    </xf>
    <xf numFmtId="0" fontId="77" fillId="33" borderId="18" xfId="63" applyFont="1" applyFill="1" applyBorder="1" applyAlignment="1">
      <alignment horizontal="center" vertical="center" wrapText="1"/>
    </xf>
    <xf numFmtId="0" fontId="74" fillId="33" borderId="10" xfId="0" applyFont="1" applyFill="1" applyBorder="1" applyAlignment="1" applyProtection="1">
      <alignment horizontal="center" vertical="center"/>
      <protection locked="0"/>
    </xf>
    <xf numFmtId="0" fontId="74" fillId="33" borderId="10" xfId="0" applyFont="1" applyFill="1" applyBorder="1" applyAlignment="1" applyProtection="1">
      <alignment horizontal="center" vertical="center"/>
      <protection/>
    </xf>
    <xf numFmtId="0" fontId="60" fillId="2" borderId="0" xfId="0" applyFont="1" applyFill="1" applyAlignment="1" applyProtection="1">
      <alignment horizontal="center" vertical="center"/>
      <protection locked="0"/>
    </xf>
    <xf numFmtId="0" fontId="65" fillId="35" borderId="10" xfId="0" applyFont="1" applyFill="1" applyBorder="1" applyAlignment="1" applyProtection="1">
      <alignment horizontal="center" vertical="center"/>
      <protection locked="0"/>
    </xf>
    <xf numFmtId="0" fontId="65" fillId="35" borderId="10" xfId="0" applyFont="1" applyFill="1" applyBorder="1" applyAlignment="1" applyProtection="1">
      <alignment horizontal="center" vertical="center" wrapText="1"/>
      <protection locked="0"/>
    </xf>
    <xf numFmtId="0" fontId="65" fillId="35" borderId="10" xfId="0" applyFont="1" applyFill="1" applyBorder="1" applyAlignment="1" applyProtection="1">
      <alignment horizontal="center" vertical="center"/>
      <protection/>
    </xf>
    <xf numFmtId="0" fontId="78" fillId="33" borderId="19" xfId="66" applyFont="1" applyFill="1" applyBorder="1" applyAlignment="1" applyProtection="1">
      <alignment horizontal="center" vertical="center"/>
      <protection locked="0"/>
    </xf>
    <xf numFmtId="0" fontId="78" fillId="33" borderId="20" xfId="66" applyFont="1" applyFill="1" applyBorder="1" applyAlignment="1" applyProtection="1">
      <alignment horizontal="center" vertical="center"/>
      <protection locked="0"/>
    </xf>
    <xf numFmtId="0" fontId="78" fillId="33" borderId="21" xfId="66" applyFont="1" applyFill="1" applyBorder="1" applyAlignment="1" applyProtection="1">
      <alignment horizontal="center" vertical="center"/>
      <protection locked="0"/>
    </xf>
    <xf numFmtId="0" fontId="74" fillId="33" borderId="19" xfId="0" applyFont="1" applyFill="1" applyBorder="1" applyAlignment="1" applyProtection="1">
      <alignment horizontal="center" vertical="center"/>
      <protection locked="0"/>
    </xf>
    <xf numFmtId="0" fontId="74" fillId="33" borderId="20" xfId="0" applyFont="1" applyFill="1" applyBorder="1" applyAlignment="1" applyProtection="1">
      <alignment horizontal="center" vertical="center"/>
      <protection locked="0"/>
    </xf>
    <xf numFmtId="0" fontId="74" fillId="33" borderId="21" xfId="0" applyFont="1" applyFill="1" applyBorder="1" applyAlignment="1" applyProtection="1">
      <alignment horizontal="center" vertical="center"/>
      <protection locked="0"/>
    </xf>
    <xf numFmtId="0" fontId="78" fillId="33" borderId="19" xfId="66" applyFont="1" applyFill="1" applyBorder="1" applyAlignment="1" applyProtection="1">
      <alignment horizontal="center"/>
      <protection locked="0"/>
    </xf>
    <xf numFmtId="0" fontId="78" fillId="33" borderId="20" xfId="66" applyFont="1" applyFill="1" applyBorder="1" applyAlignment="1" applyProtection="1">
      <alignment horizontal="center"/>
      <protection locked="0"/>
    </xf>
    <xf numFmtId="0" fontId="78" fillId="33" borderId="21" xfId="66" applyFont="1" applyFill="1" applyBorder="1" applyAlignment="1" applyProtection="1">
      <alignment horizontal="center"/>
      <protection locked="0"/>
    </xf>
    <xf numFmtId="0" fontId="78" fillId="33" borderId="10" xfId="66" applyFont="1" applyFill="1" applyBorder="1" applyAlignment="1">
      <alignment horizontal="center" vertical="center"/>
    </xf>
    <xf numFmtId="0" fontId="66" fillId="34" borderId="10" xfId="0" applyFont="1" applyFill="1" applyBorder="1" applyAlignment="1">
      <alignment horizontal="center" vertical="center"/>
    </xf>
    <xf numFmtId="0" fontId="74" fillId="33" borderId="10" xfId="0" applyFont="1" applyFill="1" applyBorder="1" applyAlignment="1">
      <alignment horizontal="center" vertical="center"/>
    </xf>
    <xf numFmtId="0" fontId="74" fillId="35" borderId="10" xfId="0" applyFont="1" applyFill="1" applyBorder="1" applyAlignment="1">
      <alignment horizontal="center" vertical="center" wrapText="1"/>
    </xf>
    <xf numFmtId="0" fontId="74" fillId="33" borderId="10" xfId="0" applyFont="1" applyFill="1" applyBorder="1" applyAlignment="1">
      <alignment horizontal="center" vertical="center" wrapText="1"/>
    </xf>
    <xf numFmtId="0" fontId="74" fillId="35" borderId="10" xfId="0" applyFont="1" applyFill="1" applyBorder="1" applyAlignment="1">
      <alignment horizontal="center" vertical="center"/>
    </xf>
    <xf numFmtId="0" fontId="60" fillId="2" borderId="0" xfId="0" applyFont="1" applyFill="1" applyAlignment="1">
      <alignment horizontal="left" vertical="center" wrapText="1"/>
    </xf>
    <xf numFmtId="0" fontId="78" fillId="33" borderId="19" xfId="63" applyFont="1" applyFill="1" applyBorder="1" applyAlignment="1">
      <alignment horizontal="center" vertical="center"/>
    </xf>
    <xf numFmtId="0" fontId="78" fillId="33" borderId="20" xfId="63" applyFont="1" applyFill="1" applyBorder="1" applyAlignment="1">
      <alignment horizontal="center" vertical="center"/>
    </xf>
    <xf numFmtId="0" fontId="78" fillId="33" borderId="21" xfId="63" applyFont="1" applyFill="1" applyBorder="1" applyAlignment="1">
      <alignment horizontal="center" vertical="center"/>
    </xf>
    <xf numFmtId="3" fontId="73" fillId="36" borderId="10" xfId="0" applyNumberFormat="1" applyFont="1" applyFill="1" applyBorder="1" applyAlignment="1">
      <alignment horizontal="center" vertical="center" wrapText="1"/>
    </xf>
    <xf numFmtId="3" fontId="72" fillId="35" borderId="10" xfId="0" applyNumberFormat="1" applyFont="1" applyFill="1" applyBorder="1" applyAlignment="1">
      <alignment horizontal="center" vertical="center"/>
    </xf>
    <xf numFmtId="0" fontId="79" fillId="33" borderId="10" xfId="0" applyFont="1" applyFill="1" applyBorder="1" applyAlignment="1">
      <alignment horizontal="center" vertical="center" wrapText="1"/>
    </xf>
    <xf numFmtId="0" fontId="73" fillId="35" borderId="10" xfId="0" applyFont="1" applyFill="1" applyBorder="1" applyAlignment="1">
      <alignment horizontal="center" vertical="center" wrapText="1"/>
    </xf>
    <xf numFmtId="0" fontId="73" fillId="33" borderId="10" xfId="0" applyFont="1" applyFill="1" applyBorder="1" applyAlignment="1">
      <alignment horizontal="center" vertical="center"/>
    </xf>
    <xf numFmtId="0" fontId="74" fillId="39" borderId="10" xfId="0" applyFont="1" applyFill="1" applyBorder="1" applyAlignment="1">
      <alignment horizontal="center" vertical="center"/>
    </xf>
    <xf numFmtId="0" fontId="60" fillId="33" borderId="10" xfId="0" applyFont="1" applyFill="1" applyBorder="1" applyAlignment="1">
      <alignment horizontal="center" vertical="center"/>
    </xf>
    <xf numFmtId="0" fontId="47" fillId="34" borderId="10" xfId="0" applyFont="1" applyFill="1" applyBorder="1" applyAlignment="1">
      <alignment horizontal="center" vertical="center"/>
    </xf>
    <xf numFmtId="0" fontId="79" fillId="33" borderId="22" xfId="0" applyFont="1" applyFill="1" applyBorder="1" applyAlignment="1">
      <alignment horizontal="center" vertical="center" wrapText="1"/>
    </xf>
    <xf numFmtId="0" fontId="79" fillId="33" borderId="23" xfId="0" applyFont="1" applyFill="1" applyBorder="1" applyAlignment="1">
      <alignment horizontal="center" vertical="center" wrapText="1"/>
    </xf>
    <xf numFmtId="0" fontId="79" fillId="33" borderId="24" xfId="0" applyFont="1" applyFill="1" applyBorder="1" applyAlignment="1">
      <alignment horizontal="center" vertical="center" wrapText="1"/>
    </xf>
    <xf numFmtId="0" fontId="38" fillId="35" borderId="10" xfId="0" applyFont="1"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ítulo 4"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O_2021_3T_j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d_Pública"/>
    </sheetNames>
  </externalBook>
</externalLink>
</file>

<file path=xl/theme/theme1.xml><?xml version="1.0" encoding="utf-8"?>
<a:theme xmlns:a="http://schemas.openxmlformats.org/drawingml/2006/main" name="Office Theme">
  <a:themeElements>
    <a:clrScheme name="Personalizado 2">
      <a:dk1>
        <a:srgbClr val="000000"/>
      </a:dk1>
      <a:lt1>
        <a:sysClr val="window" lastClr="FFFFFF"/>
      </a:lt1>
      <a:dk2>
        <a:srgbClr val="004677"/>
      </a:dk2>
      <a:lt2>
        <a:srgbClr val="EEECE1"/>
      </a:lt2>
      <a:accent1>
        <a:srgbClr val="007096"/>
      </a:accent1>
      <a:accent2>
        <a:srgbClr val="007096"/>
      </a:accent2>
      <a:accent3>
        <a:srgbClr val="007096"/>
      </a:accent3>
      <a:accent4>
        <a:srgbClr val="007096"/>
      </a:accent4>
      <a:accent5>
        <a:srgbClr val="007096"/>
      </a:accent5>
      <a:accent6>
        <a:srgbClr val="00709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16"/>
  <sheetViews>
    <sheetView zoomScale="50" zoomScaleNormal="50" zoomScalePageLayoutView="0" workbookViewId="0" topLeftCell="A1">
      <selection activeCell="B4" sqref="B4"/>
    </sheetView>
  </sheetViews>
  <sheetFormatPr defaultColWidth="11.421875" defaultRowHeight="15"/>
  <cols>
    <col min="1" max="1" width="17.7109375" style="1" bestFit="1" customWidth="1"/>
    <col min="2" max="16384" width="11.421875" style="1" customWidth="1"/>
  </cols>
  <sheetData>
    <row r="1" spans="2:25" ht="15">
      <c r="B1" s="190" t="s">
        <v>189</v>
      </c>
      <c r="C1" s="191"/>
      <c r="D1" s="191"/>
      <c r="E1" s="191"/>
      <c r="F1" s="191"/>
      <c r="G1" s="191"/>
      <c r="H1" s="191"/>
      <c r="I1" s="191"/>
      <c r="J1" s="191"/>
      <c r="K1" s="191"/>
      <c r="L1" s="191"/>
      <c r="M1" s="191"/>
      <c r="N1" s="191"/>
      <c r="O1" s="191"/>
      <c r="P1" s="191"/>
      <c r="Q1" s="191"/>
      <c r="R1" s="191"/>
      <c r="S1" s="191"/>
      <c r="T1" s="191"/>
      <c r="U1" s="191"/>
      <c r="V1" s="191"/>
      <c r="W1" s="191"/>
      <c r="X1" s="191"/>
      <c r="Y1" s="192"/>
    </row>
    <row r="2" spans="2:25" ht="15">
      <c r="B2" s="193"/>
      <c r="C2" s="194"/>
      <c r="D2" s="194"/>
      <c r="E2" s="194"/>
      <c r="F2" s="194"/>
      <c r="G2" s="194"/>
      <c r="H2" s="194"/>
      <c r="I2" s="194"/>
      <c r="J2" s="194"/>
      <c r="K2" s="194"/>
      <c r="L2" s="194"/>
      <c r="M2" s="194"/>
      <c r="N2" s="194"/>
      <c r="O2" s="194"/>
      <c r="P2" s="194"/>
      <c r="Q2" s="194"/>
      <c r="R2" s="194"/>
      <c r="S2" s="194"/>
      <c r="T2" s="194"/>
      <c r="U2" s="194"/>
      <c r="V2" s="194"/>
      <c r="W2" s="194"/>
      <c r="X2" s="194"/>
      <c r="Y2" s="195"/>
    </row>
    <row r="3" spans="2:25" ht="15.75" thickBot="1">
      <c r="B3" s="196"/>
      <c r="C3" s="197"/>
      <c r="D3" s="197"/>
      <c r="E3" s="197"/>
      <c r="F3" s="197"/>
      <c r="G3" s="197"/>
      <c r="H3" s="197"/>
      <c r="I3" s="197"/>
      <c r="J3" s="197"/>
      <c r="K3" s="197"/>
      <c r="L3" s="197"/>
      <c r="M3" s="197"/>
      <c r="N3" s="197"/>
      <c r="O3" s="197"/>
      <c r="P3" s="197"/>
      <c r="Q3" s="197"/>
      <c r="R3" s="197"/>
      <c r="S3" s="197"/>
      <c r="T3" s="197"/>
      <c r="U3" s="197"/>
      <c r="V3" s="197"/>
      <c r="W3" s="197"/>
      <c r="X3" s="197"/>
      <c r="Y3" s="198"/>
    </row>
    <row r="5" spans="2:26" ht="61.5">
      <c r="B5" s="36">
        <v>1</v>
      </c>
      <c r="C5" s="105" t="s">
        <v>126</v>
      </c>
      <c r="D5" s="105"/>
      <c r="E5" s="105"/>
      <c r="F5" s="105"/>
      <c r="G5" s="105"/>
      <c r="H5" s="105"/>
      <c r="I5" s="105"/>
      <c r="J5" s="105"/>
      <c r="K5" s="105"/>
      <c r="L5" s="105"/>
      <c r="M5" s="105"/>
      <c r="N5" s="105"/>
      <c r="O5" s="105"/>
      <c r="P5" s="105"/>
      <c r="Q5" s="105"/>
      <c r="R5" s="105"/>
      <c r="S5" s="105"/>
      <c r="T5" s="105"/>
      <c r="U5" s="105"/>
      <c r="V5" s="105"/>
      <c r="W5" s="105"/>
      <c r="X5" s="15"/>
      <c r="Y5" s="15"/>
      <c r="Z5" s="15"/>
    </row>
    <row r="6" spans="2:23" ht="61.5">
      <c r="B6" s="36">
        <v>2</v>
      </c>
      <c r="C6" s="105" t="s">
        <v>127</v>
      </c>
      <c r="D6" s="105"/>
      <c r="E6" s="105"/>
      <c r="F6" s="105"/>
      <c r="G6" s="105"/>
      <c r="H6" s="105"/>
      <c r="I6" s="105"/>
      <c r="J6" s="105"/>
      <c r="K6" s="105"/>
      <c r="L6" s="105"/>
      <c r="M6" s="105"/>
      <c r="N6" s="105"/>
      <c r="O6" s="105"/>
      <c r="P6" s="105"/>
      <c r="Q6" s="105"/>
      <c r="R6" s="105"/>
      <c r="S6" s="105"/>
      <c r="T6" s="105"/>
      <c r="U6" s="105"/>
      <c r="V6" s="105"/>
      <c r="W6" s="105"/>
    </row>
    <row r="7" spans="2:24" ht="61.5">
      <c r="B7" s="36">
        <v>3</v>
      </c>
      <c r="C7" s="105" t="s">
        <v>164</v>
      </c>
      <c r="D7" s="105"/>
      <c r="E7" s="105"/>
      <c r="F7" s="105"/>
      <c r="G7" s="105"/>
      <c r="H7" s="105"/>
      <c r="I7" s="105"/>
      <c r="J7" s="105"/>
      <c r="K7" s="105"/>
      <c r="L7" s="105"/>
      <c r="M7" s="105"/>
      <c r="N7" s="105"/>
      <c r="O7" s="105"/>
      <c r="P7" s="105"/>
      <c r="Q7" s="105"/>
      <c r="R7" s="105"/>
      <c r="S7" s="105"/>
      <c r="T7" s="105"/>
      <c r="U7" s="105"/>
      <c r="V7" s="105"/>
      <c r="W7" s="105"/>
      <c r="X7" s="3"/>
    </row>
    <row r="8" spans="2:23" ht="61.5">
      <c r="B8" s="36">
        <v>4</v>
      </c>
      <c r="C8" s="105" t="s">
        <v>128</v>
      </c>
      <c r="D8" s="105"/>
      <c r="E8" s="105"/>
      <c r="F8" s="105"/>
      <c r="G8" s="105"/>
      <c r="H8" s="105"/>
      <c r="I8" s="105"/>
      <c r="J8" s="105"/>
      <c r="K8" s="105"/>
      <c r="L8" s="105"/>
      <c r="M8" s="105"/>
      <c r="N8" s="105"/>
      <c r="O8" s="105"/>
      <c r="P8" s="105"/>
      <c r="Q8" s="105"/>
      <c r="R8" s="105"/>
      <c r="S8" s="105"/>
      <c r="T8" s="105"/>
      <c r="U8" s="105"/>
      <c r="V8" s="105"/>
      <c r="W8" s="105"/>
    </row>
    <row r="9" spans="2:3" ht="61.5">
      <c r="B9" s="36">
        <v>5</v>
      </c>
      <c r="C9" s="105" t="s">
        <v>129</v>
      </c>
    </row>
    <row r="10" spans="2:23" ht="61.5">
      <c r="B10" s="14"/>
      <c r="C10" s="23"/>
      <c r="D10" s="23"/>
      <c r="E10" s="23"/>
      <c r="F10" s="23"/>
      <c r="G10" s="23"/>
      <c r="H10" s="23"/>
      <c r="I10" s="23"/>
      <c r="J10" s="23"/>
      <c r="K10" s="23"/>
      <c r="L10" s="23"/>
      <c r="M10" s="23"/>
      <c r="N10" s="23"/>
      <c r="O10" s="23"/>
      <c r="P10" s="23"/>
      <c r="Q10" s="23"/>
      <c r="R10" s="23"/>
      <c r="S10" s="23"/>
      <c r="T10" s="23"/>
      <c r="U10" s="23"/>
      <c r="V10" s="23"/>
      <c r="W10" s="23"/>
    </row>
    <row r="11" spans="3:23" ht="15">
      <c r="C11" s="6"/>
      <c r="D11" s="6"/>
      <c r="E11" s="6"/>
      <c r="F11" s="6"/>
      <c r="G11" s="6"/>
      <c r="H11" s="6"/>
      <c r="I11" s="6"/>
      <c r="J11" s="6"/>
      <c r="K11" s="6"/>
      <c r="L11" s="6"/>
      <c r="M11" s="6"/>
      <c r="N11" s="6"/>
      <c r="O11" s="6"/>
      <c r="P11" s="6"/>
      <c r="Q11" s="6"/>
      <c r="R11" s="6"/>
      <c r="S11" s="6"/>
      <c r="T11" s="6"/>
      <c r="U11" s="6"/>
      <c r="V11" s="6"/>
      <c r="W11" s="6"/>
    </row>
    <row r="16" ht="15">
      <c r="A16" s="11"/>
    </row>
  </sheetData>
  <sheetProtection/>
  <mergeCells count="1">
    <mergeCell ref="B1:Y3"/>
  </mergeCells>
  <hyperlinks>
    <hyperlink ref="C5" location="'Transacciones - Viales'!A1" display="Transacciones Viales"/>
    <hyperlink ref="C7" location="'TMD y Accidentes - Viales'!A1" display="TMD y Accidentes"/>
    <hyperlink ref="C8" location="Aeropuerto!A1" display="Aeropuertos"/>
    <hyperlink ref="C5:W5" location="Transacciones_Viales!A1" display="Transacciones en concesiones viales "/>
    <hyperlink ref="C6" location="'Transacciones - Viales'!A1" display="Transacciones Viales"/>
    <hyperlink ref="C6:W6" location="Transacciones_portico_mes!A1" display="Transacciones viales mensuales por pórtico o peaje"/>
    <hyperlink ref="C9:W9" location="Ed_Pública!A1" display="Edificación pública"/>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C58"/>
  <sheetViews>
    <sheetView zoomScale="71" zoomScaleNormal="71" zoomScalePageLayoutView="0" workbookViewId="0" topLeftCell="H1">
      <selection activeCell="A43" sqref="A43"/>
    </sheetView>
  </sheetViews>
  <sheetFormatPr defaultColWidth="11.421875" defaultRowHeight="15"/>
  <cols>
    <col min="1" max="1" width="11.421875" style="118" customWidth="1"/>
    <col min="2" max="2" width="72.7109375" style="118" customWidth="1"/>
    <col min="3" max="14" width="15.00390625" style="118" customWidth="1"/>
    <col min="15" max="15" width="14.7109375" style="118" customWidth="1"/>
    <col min="16" max="17" width="14.28125" style="118" customWidth="1"/>
    <col min="18" max="22" width="13.7109375" style="118" customWidth="1"/>
    <col min="23" max="23" width="15.00390625" style="118" customWidth="1"/>
    <col min="24" max="24" width="14.28125" style="118" customWidth="1"/>
    <col min="25" max="25" width="14.28125" style="118" bestFit="1" customWidth="1"/>
    <col min="26" max="26" width="14.57421875" style="118" bestFit="1" customWidth="1"/>
    <col min="27" max="27" width="11.00390625" style="118" customWidth="1"/>
    <col min="28" max="28" width="48.7109375" style="118" customWidth="1"/>
    <col min="29" max="40" width="13.7109375" style="118" customWidth="1"/>
    <col min="41" max="41" width="17.57421875" style="118" customWidth="1"/>
    <col min="42" max="42" width="13.421875" style="118" customWidth="1"/>
    <col min="43" max="43" width="13.00390625" style="118" customWidth="1"/>
    <col min="44" max="48" width="13.28125" style="118" customWidth="1"/>
    <col min="49" max="49" width="13.7109375" style="118" customWidth="1"/>
    <col min="50" max="50" width="13.28125" style="118" customWidth="1"/>
    <col min="51" max="51" width="12.140625" style="118" bestFit="1" customWidth="1"/>
    <col min="52" max="52" width="15.7109375" style="118" customWidth="1"/>
    <col min="53" max="53" width="12.28125" style="118" customWidth="1"/>
    <col min="54" max="54" width="48.7109375" style="118" customWidth="1"/>
    <col min="55" max="74" width="15.00390625" style="118" customWidth="1"/>
    <col min="75" max="75" width="14.28125" style="118" customWidth="1"/>
    <col min="76" max="76" width="15.28125" style="118" customWidth="1"/>
    <col min="77" max="77" width="14.57421875" style="118" bestFit="1" customWidth="1"/>
    <col min="78" max="78" width="14.28125" style="118" bestFit="1" customWidth="1"/>
    <col min="79" max="79" width="27.28125" style="118" customWidth="1"/>
    <col min="80" max="80" width="17.8515625" style="118" bestFit="1" customWidth="1"/>
    <col min="81" max="81" width="13.140625" style="118" bestFit="1" customWidth="1"/>
    <col min="82" max="16384" width="11.421875" style="118" customWidth="1"/>
  </cols>
  <sheetData>
    <row r="1" spans="1:49" ht="24" thickBot="1">
      <c r="A1" s="117" t="s">
        <v>40</v>
      </c>
      <c r="B1" s="205" t="s">
        <v>94</v>
      </c>
      <c r="C1" s="206"/>
      <c r="D1" s="206"/>
      <c r="E1" s="206"/>
      <c r="F1" s="206"/>
      <c r="G1" s="206"/>
      <c r="H1" s="206"/>
      <c r="I1" s="206"/>
      <c r="J1" s="206"/>
      <c r="K1" s="206"/>
      <c r="L1" s="206"/>
      <c r="M1" s="206"/>
      <c r="N1" s="206"/>
      <c r="O1" s="206"/>
      <c r="P1" s="206"/>
      <c r="Q1" s="206"/>
      <c r="R1" s="206"/>
      <c r="S1" s="206"/>
      <c r="T1" s="206"/>
      <c r="U1" s="206"/>
      <c r="V1" s="206"/>
      <c r="W1" s="206"/>
      <c r="X1" s="206"/>
      <c r="Y1" s="206"/>
      <c r="Z1" s="207"/>
      <c r="AW1" s="119"/>
    </row>
    <row r="2" ht="15.75" thickBot="1">
      <c r="A2" s="120"/>
    </row>
    <row r="3" spans="1:78" ht="15.75" thickBot="1">
      <c r="A3" s="120"/>
      <c r="B3" s="199" t="s">
        <v>104</v>
      </c>
      <c r="C3" s="199"/>
      <c r="D3" s="199"/>
      <c r="E3" s="199"/>
      <c r="F3" s="199"/>
      <c r="G3" s="199"/>
      <c r="H3" s="199"/>
      <c r="I3" s="199"/>
      <c r="J3" s="199"/>
      <c r="K3" s="199"/>
      <c r="L3" s="199"/>
      <c r="M3" s="199"/>
      <c r="N3" s="199"/>
      <c r="O3" s="199"/>
      <c r="P3" s="199"/>
      <c r="Q3" s="199"/>
      <c r="R3" s="199"/>
      <c r="S3" s="199"/>
      <c r="T3" s="199"/>
      <c r="U3" s="199"/>
      <c r="V3" s="199"/>
      <c r="W3" s="199"/>
      <c r="X3" s="199"/>
      <c r="Y3" s="199"/>
      <c r="Z3" s="199"/>
      <c r="AB3" s="199" t="s">
        <v>105</v>
      </c>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B3" s="199" t="s">
        <v>108</v>
      </c>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row>
    <row r="4" spans="1:78" ht="15.75" thickBot="1">
      <c r="A4" s="120"/>
      <c r="B4" s="203" t="s">
        <v>36</v>
      </c>
      <c r="C4" s="199">
        <v>2018</v>
      </c>
      <c r="D4" s="199"/>
      <c r="E4" s="199"/>
      <c r="F4" s="199"/>
      <c r="G4" s="199">
        <v>2019</v>
      </c>
      <c r="H4" s="199"/>
      <c r="I4" s="199"/>
      <c r="J4" s="199"/>
      <c r="K4" s="199">
        <v>2020</v>
      </c>
      <c r="L4" s="199"/>
      <c r="M4" s="199"/>
      <c r="N4" s="199"/>
      <c r="O4" s="199">
        <v>2021</v>
      </c>
      <c r="P4" s="199"/>
      <c r="Q4" s="199"/>
      <c r="R4" s="199"/>
      <c r="S4" s="199">
        <v>2022</v>
      </c>
      <c r="T4" s="199"/>
      <c r="U4" s="199"/>
      <c r="V4" s="199"/>
      <c r="W4" s="199">
        <v>2023</v>
      </c>
      <c r="X4" s="199"/>
      <c r="Y4" s="199"/>
      <c r="Z4" s="199"/>
      <c r="AB4" s="202" t="s">
        <v>36</v>
      </c>
      <c r="AC4" s="199">
        <v>2018</v>
      </c>
      <c r="AD4" s="199"/>
      <c r="AE4" s="199"/>
      <c r="AF4" s="199"/>
      <c r="AG4" s="199">
        <v>2019</v>
      </c>
      <c r="AH4" s="199"/>
      <c r="AI4" s="199"/>
      <c r="AJ4" s="199"/>
      <c r="AK4" s="199">
        <v>2020</v>
      </c>
      <c r="AL4" s="199"/>
      <c r="AM4" s="199"/>
      <c r="AN4" s="199"/>
      <c r="AO4" s="199">
        <v>2021</v>
      </c>
      <c r="AP4" s="199"/>
      <c r="AQ4" s="199"/>
      <c r="AR4" s="199"/>
      <c r="AS4" s="199">
        <v>2022</v>
      </c>
      <c r="AT4" s="199"/>
      <c r="AU4" s="199"/>
      <c r="AV4" s="199"/>
      <c r="AW4" s="199">
        <v>2023</v>
      </c>
      <c r="AX4" s="199"/>
      <c r="AY4" s="199"/>
      <c r="AZ4" s="199"/>
      <c r="BB4" s="203" t="s">
        <v>36</v>
      </c>
      <c r="BC4" s="199">
        <v>2018</v>
      </c>
      <c r="BD4" s="199"/>
      <c r="BE4" s="199"/>
      <c r="BF4" s="199"/>
      <c r="BG4" s="199">
        <v>2019</v>
      </c>
      <c r="BH4" s="199"/>
      <c r="BI4" s="199"/>
      <c r="BJ4" s="199"/>
      <c r="BK4" s="199">
        <v>2020</v>
      </c>
      <c r="BL4" s="199"/>
      <c r="BM4" s="199"/>
      <c r="BN4" s="199"/>
      <c r="BO4" s="199">
        <v>2021</v>
      </c>
      <c r="BP4" s="199"/>
      <c r="BQ4" s="199"/>
      <c r="BR4" s="199"/>
      <c r="BS4" s="199">
        <v>2022</v>
      </c>
      <c r="BT4" s="199"/>
      <c r="BU4" s="199"/>
      <c r="BV4" s="199"/>
      <c r="BW4" s="199">
        <v>2023</v>
      </c>
      <c r="BX4" s="199"/>
      <c r="BY4" s="199"/>
      <c r="BZ4" s="199"/>
    </row>
    <row r="5" spans="2:78" ht="15.75" thickBot="1">
      <c r="B5" s="203"/>
      <c r="C5" s="121" t="s">
        <v>42</v>
      </c>
      <c r="D5" s="121" t="s">
        <v>43</v>
      </c>
      <c r="E5" s="121" t="s">
        <v>60</v>
      </c>
      <c r="F5" s="122" t="s">
        <v>59</v>
      </c>
      <c r="G5" s="121" t="s">
        <v>42</v>
      </c>
      <c r="H5" s="121" t="s">
        <v>43</v>
      </c>
      <c r="I5" s="121" t="s">
        <v>60</v>
      </c>
      <c r="J5" s="123" t="s">
        <v>59</v>
      </c>
      <c r="K5" s="123" t="s">
        <v>42</v>
      </c>
      <c r="L5" s="123" t="s">
        <v>43</v>
      </c>
      <c r="M5" s="123" t="s">
        <v>60</v>
      </c>
      <c r="N5" s="123" t="s">
        <v>59</v>
      </c>
      <c r="O5" s="121" t="s">
        <v>42</v>
      </c>
      <c r="P5" s="121" t="s">
        <v>43</v>
      </c>
      <c r="Q5" s="121" t="s">
        <v>60</v>
      </c>
      <c r="R5" s="123" t="s">
        <v>59</v>
      </c>
      <c r="S5" s="121" t="s">
        <v>42</v>
      </c>
      <c r="T5" s="121" t="s">
        <v>43</v>
      </c>
      <c r="U5" s="121" t="s">
        <v>60</v>
      </c>
      <c r="V5" s="123" t="s">
        <v>59</v>
      </c>
      <c r="W5" s="121" t="s">
        <v>42</v>
      </c>
      <c r="X5" s="121" t="s">
        <v>43</v>
      </c>
      <c r="Y5" s="121" t="s">
        <v>60</v>
      </c>
      <c r="Z5" s="123" t="s">
        <v>59</v>
      </c>
      <c r="AB5" s="202"/>
      <c r="AC5" s="121" t="s">
        <v>42</v>
      </c>
      <c r="AD5" s="121" t="s">
        <v>43</v>
      </c>
      <c r="AE5" s="121" t="s">
        <v>60</v>
      </c>
      <c r="AF5" s="122" t="s">
        <v>59</v>
      </c>
      <c r="AG5" s="123" t="s">
        <v>42</v>
      </c>
      <c r="AH5" s="123" t="s">
        <v>43</v>
      </c>
      <c r="AI5" s="123" t="s">
        <v>60</v>
      </c>
      <c r="AJ5" s="123" t="s">
        <v>59</v>
      </c>
      <c r="AK5" s="121" t="s">
        <v>42</v>
      </c>
      <c r="AL5" s="121" t="s">
        <v>43</v>
      </c>
      <c r="AM5" s="121" t="s">
        <v>60</v>
      </c>
      <c r="AN5" s="123" t="s">
        <v>59</v>
      </c>
      <c r="AO5" s="123" t="s">
        <v>42</v>
      </c>
      <c r="AP5" s="123" t="s">
        <v>43</v>
      </c>
      <c r="AQ5" s="123" t="s">
        <v>60</v>
      </c>
      <c r="AR5" s="123" t="s">
        <v>59</v>
      </c>
      <c r="AS5" s="121" t="s">
        <v>42</v>
      </c>
      <c r="AT5" s="121" t="s">
        <v>43</v>
      </c>
      <c r="AU5" s="121" t="s">
        <v>60</v>
      </c>
      <c r="AV5" s="123" t="s">
        <v>59</v>
      </c>
      <c r="AW5" s="121" t="s">
        <v>42</v>
      </c>
      <c r="AX5" s="121" t="s">
        <v>43</v>
      </c>
      <c r="AY5" s="121" t="s">
        <v>60</v>
      </c>
      <c r="AZ5" s="123" t="s">
        <v>59</v>
      </c>
      <c r="BA5" s="124"/>
      <c r="BB5" s="203" t="s">
        <v>36</v>
      </c>
      <c r="BC5" s="121" t="s">
        <v>42</v>
      </c>
      <c r="BD5" s="121" t="s">
        <v>43</v>
      </c>
      <c r="BE5" s="121" t="s">
        <v>60</v>
      </c>
      <c r="BF5" s="122" t="s">
        <v>59</v>
      </c>
      <c r="BG5" s="121" t="s">
        <v>42</v>
      </c>
      <c r="BH5" s="121" t="s">
        <v>43</v>
      </c>
      <c r="BI5" s="121" t="s">
        <v>60</v>
      </c>
      <c r="BJ5" s="121" t="s">
        <v>59</v>
      </c>
      <c r="BK5" s="121" t="s">
        <v>42</v>
      </c>
      <c r="BL5" s="121" t="s">
        <v>43</v>
      </c>
      <c r="BM5" s="121" t="s">
        <v>60</v>
      </c>
      <c r="BN5" s="123" t="s">
        <v>59</v>
      </c>
      <c r="BO5" s="121" t="s">
        <v>42</v>
      </c>
      <c r="BP5" s="121" t="s">
        <v>43</v>
      </c>
      <c r="BQ5" s="121" t="s">
        <v>60</v>
      </c>
      <c r="BR5" s="123" t="s">
        <v>59</v>
      </c>
      <c r="BS5" s="121" t="s">
        <v>42</v>
      </c>
      <c r="BT5" s="121" t="s">
        <v>43</v>
      </c>
      <c r="BU5" s="121" t="s">
        <v>60</v>
      </c>
      <c r="BV5" s="123" t="s">
        <v>59</v>
      </c>
      <c r="BW5" s="121" t="s">
        <v>42</v>
      </c>
      <c r="BX5" s="121" t="s">
        <v>43</v>
      </c>
      <c r="BY5" s="121" t="s">
        <v>60</v>
      </c>
      <c r="BZ5" s="123" t="s">
        <v>59</v>
      </c>
    </row>
    <row r="6" spans="1:78" ht="15" customHeight="1" thickBot="1">
      <c r="A6" s="125"/>
      <c r="B6" s="126" t="s">
        <v>92</v>
      </c>
      <c r="C6" s="127">
        <v>2983729</v>
      </c>
      <c r="D6" s="127">
        <v>2765687</v>
      </c>
      <c r="E6" s="127">
        <v>2897160</v>
      </c>
      <c r="F6" s="127">
        <v>3165820</v>
      </c>
      <c r="G6" s="127">
        <v>3138479</v>
      </c>
      <c r="H6" s="127">
        <v>2869439</v>
      </c>
      <c r="I6" s="127">
        <v>2991525</v>
      </c>
      <c r="J6" s="127">
        <v>3010110</v>
      </c>
      <c r="K6" s="127">
        <v>2860693</v>
      </c>
      <c r="L6" s="127">
        <v>642272</v>
      </c>
      <c r="M6" s="127">
        <v>842770</v>
      </c>
      <c r="N6" s="127">
        <v>1503428</v>
      </c>
      <c r="O6" s="127">
        <v>1600287</v>
      </c>
      <c r="P6" s="127">
        <v>1281016</v>
      </c>
      <c r="Q6" s="127">
        <v>1949710</v>
      </c>
      <c r="R6" s="127">
        <v>2540530</v>
      </c>
      <c r="S6" s="127">
        <v>2550994</v>
      </c>
      <c r="T6" s="127">
        <v>2508695</v>
      </c>
      <c r="U6" s="127">
        <v>2590364</v>
      </c>
      <c r="V6" s="127">
        <v>2808303</v>
      </c>
      <c r="W6" s="127">
        <v>2845499</v>
      </c>
      <c r="X6" s="127"/>
      <c r="Y6" s="127"/>
      <c r="Z6" s="127"/>
      <c r="AB6" s="126" t="s">
        <v>92</v>
      </c>
      <c r="AC6" s="127">
        <v>129354</v>
      </c>
      <c r="AD6" s="127">
        <v>128950</v>
      </c>
      <c r="AE6" s="127">
        <v>124486</v>
      </c>
      <c r="AF6" s="127">
        <v>126747</v>
      </c>
      <c r="AG6" s="127">
        <v>139327</v>
      </c>
      <c r="AH6" s="127">
        <v>150196</v>
      </c>
      <c r="AI6" s="127">
        <v>152953</v>
      </c>
      <c r="AJ6" s="127">
        <v>158890</v>
      </c>
      <c r="AK6" s="127">
        <v>149568</v>
      </c>
      <c r="AL6" s="127">
        <v>65991</v>
      </c>
      <c r="AM6" s="127">
        <v>79262</v>
      </c>
      <c r="AN6" s="127">
        <v>101405</v>
      </c>
      <c r="AO6" s="127">
        <v>106401</v>
      </c>
      <c r="AP6" s="127">
        <v>110774</v>
      </c>
      <c r="AQ6" s="127">
        <v>125900</v>
      </c>
      <c r="AR6" s="127">
        <v>146071</v>
      </c>
      <c r="AS6" s="127">
        <v>133115</v>
      </c>
      <c r="AT6" s="127">
        <v>136838</v>
      </c>
      <c r="AU6" s="127">
        <v>140127</v>
      </c>
      <c r="AV6" s="127">
        <v>161109</v>
      </c>
      <c r="AW6" s="127">
        <v>153981</v>
      </c>
      <c r="AX6" s="127"/>
      <c r="AY6" s="127"/>
      <c r="AZ6" s="127"/>
      <c r="BB6" s="170" t="s">
        <v>28</v>
      </c>
      <c r="BC6" s="171">
        <v>3113083</v>
      </c>
      <c r="BD6" s="171">
        <v>2894637</v>
      </c>
      <c r="BE6" s="171">
        <v>3021646</v>
      </c>
      <c r="BF6" s="171">
        <v>3292567</v>
      </c>
      <c r="BG6" s="171">
        <v>3277806</v>
      </c>
      <c r="BH6" s="171">
        <v>3019635</v>
      </c>
      <c r="BI6" s="171">
        <v>3144478</v>
      </c>
      <c r="BJ6" s="171">
        <v>3169000</v>
      </c>
      <c r="BK6" s="171">
        <v>3010261</v>
      </c>
      <c r="BL6" s="171">
        <v>708263</v>
      </c>
      <c r="BM6" s="171">
        <v>922032</v>
      </c>
      <c r="BN6" s="171">
        <v>1604833</v>
      </c>
      <c r="BO6" s="171">
        <v>1706688</v>
      </c>
      <c r="BP6" s="171">
        <v>1391790</v>
      </c>
      <c r="BQ6" s="171">
        <v>2075610</v>
      </c>
      <c r="BR6" s="171">
        <v>2686601</v>
      </c>
      <c r="BS6" s="171">
        <v>2684109</v>
      </c>
      <c r="BT6" s="171">
        <v>2645533</v>
      </c>
      <c r="BU6" s="171">
        <v>2730491</v>
      </c>
      <c r="BV6" s="171">
        <v>2969412</v>
      </c>
      <c r="BW6" s="171">
        <f aca="true" t="shared" si="0" ref="BW6:BW13">+W6+AW6</f>
        <v>2999480</v>
      </c>
      <c r="BX6" s="171"/>
      <c r="BY6" s="171"/>
      <c r="BZ6" s="171"/>
    </row>
    <row r="7" spans="1:78" ht="15" customHeight="1" thickBot="1">
      <c r="A7" s="125"/>
      <c r="B7" s="128" t="s">
        <v>29</v>
      </c>
      <c r="C7" s="129">
        <v>71094709</v>
      </c>
      <c r="D7" s="129">
        <v>77300121</v>
      </c>
      <c r="E7" s="129">
        <v>75738838</v>
      </c>
      <c r="F7" s="129">
        <v>82596294</v>
      </c>
      <c r="G7" s="129">
        <v>75377944</v>
      </c>
      <c r="H7" s="129">
        <v>82345794</v>
      </c>
      <c r="I7" s="129">
        <v>81805709</v>
      </c>
      <c r="J7" s="129">
        <v>79629717</v>
      </c>
      <c r="K7" s="129">
        <v>69065537</v>
      </c>
      <c r="L7" s="129">
        <v>25274254</v>
      </c>
      <c r="M7" s="129">
        <v>40223842</v>
      </c>
      <c r="N7" s="129">
        <v>67761021</v>
      </c>
      <c r="O7" s="129">
        <v>63714495</v>
      </c>
      <c r="P7" s="129">
        <v>58011699</v>
      </c>
      <c r="Q7" s="129">
        <v>80399389</v>
      </c>
      <c r="R7" s="129">
        <v>89694352</v>
      </c>
      <c r="S7" s="129">
        <v>78448906</v>
      </c>
      <c r="T7" s="129">
        <v>85719461</v>
      </c>
      <c r="U7" s="129">
        <v>84942025</v>
      </c>
      <c r="V7" s="129">
        <v>90154994</v>
      </c>
      <c r="W7" s="129">
        <v>81028807</v>
      </c>
      <c r="X7" s="129"/>
      <c r="Y7" s="129"/>
      <c r="Z7" s="129"/>
      <c r="AB7" s="128" t="s">
        <v>29</v>
      </c>
      <c r="AC7" s="129">
        <v>3422703</v>
      </c>
      <c r="AD7" s="129">
        <v>3612851</v>
      </c>
      <c r="AE7" s="129">
        <v>3431712</v>
      </c>
      <c r="AF7" s="129">
        <v>3712896</v>
      </c>
      <c r="AG7" s="129">
        <v>3530323</v>
      </c>
      <c r="AH7" s="129">
        <v>3622291</v>
      </c>
      <c r="AI7" s="129">
        <v>3510631</v>
      </c>
      <c r="AJ7" s="129">
        <v>3378756</v>
      </c>
      <c r="AK7" s="129">
        <v>3231664</v>
      </c>
      <c r="AL7" s="129">
        <v>1998628</v>
      </c>
      <c r="AM7" s="129">
        <v>2433726</v>
      </c>
      <c r="AN7" s="129">
        <v>3264734</v>
      </c>
      <c r="AO7" s="129">
        <v>3224269</v>
      </c>
      <c r="AP7" s="129">
        <v>3232012</v>
      </c>
      <c r="AQ7" s="129">
        <v>3493137</v>
      </c>
      <c r="AR7" s="129">
        <v>3559252</v>
      </c>
      <c r="AS7" s="129">
        <v>3323030</v>
      </c>
      <c r="AT7" s="129">
        <v>3368447</v>
      </c>
      <c r="AU7" s="129">
        <v>3399840</v>
      </c>
      <c r="AV7" s="129">
        <v>3494211</v>
      </c>
      <c r="AW7" s="129">
        <v>3236046</v>
      </c>
      <c r="AX7" s="129"/>
      <c r="AY7" s="129"/>
      <c r="AZ7" s="129"/>
      <c r="BB7" s="172" t="s">
        <v>29</v>
      </c>
      <c r="BC7" s="173">
        <v>74517412</v>
      </c>
      <c r="BD7" s="173">
        <v>80912972</v>
      </c>
      <c r="BE7" s="173">
        <v>79170550</v>
      </c>
      <c r="BF7" s="173">
        <v>86309190</v>
      </c>
      <c r="BG7" s="173">
        <v>78908267</v>
      </c>
      <c r="BH7" s="173">
        <v>85968085</v>
      </c>
      <c r="BI7" s="173">
        <v>85316340</v>
      </c>
      <c r="BJ7" s="173">
        <v>83008473</v>
      </c>
      <c r="BK7" s="173">
        <v>72297201</v>
      </c>
      <c r="BL7" s="173">
        <v>27272882</v>
      </c>
      <c r="BM7" s="173">
        <v>42657568</v>
      </c>
      <c r="BN7" s="173">
        <v>71025755</v>
      </c>
      <c r="BO7" s="173">
        <v>66938764</v>
      </c>
      <c r="BP7" s="173">
        <v>61243711</v>
      </c>
      <c r="BQ7" s="173">
        <v>83892526</v>
      </c>
      <c r="BR7" s="173">
        <v>93253604</v>
      </c>
      <c r="BS7" s="173">
        <v>81771936</v>
      </c>
      <c r="BT7" s="173">
        <v>89087908</v>
      </c>
      <c r="BU7" s="173">
        <v>88341865</v>
      </c>
      <c r="BV7" s="173">
        <v>93649205</v>
      </c>
      <c r="BW7" s="173">
        <f t="shared" si="0"/>
        <v>84264853</v>
      </c>
      <c r="BX7" s="173"/>
      <c r="BY7" s="173"/>
      <c r="BZ7" s="173"/>
    </row>
    <row r="8" spans="1:78" ht="15.75" thickBot="1">
      <c r="A8" s="125"/>
      <c r="B8" s="126" t="s">
        <v>30</v>
      </c>
      <c r="C8" s="127">
        <v>4627332</v>
      </c>
      <c r="D8" s="127">
        <v>5327440</v>
      </c>
      <c r="E8" s="127">
        <v>5152562</v>
      </c>
      <c r="F8" s="127">
        <v>5509422</v>
      </c>
      <c r="G8" s="127">
        <v>4902820</v>
      </c>
      <c r="H8" s="127">
        <v>5485344</v>
      </c>
      <c r="I8" s="127">
        <v>5504081</v>
      </c>
      <c r="J8" s="127">
        <v>5430506</v>
      </c>
      <c r="K8" s="127">
        <v>4302739</v>
      </c>
      <c r="L8" s="127">
        <v>1570207</v>
      </c>
      <c r="M8" s="127">
        <v>2583633</v>
      </c>
      <c r="N8" s="127">
        <v>4442951</v>
      </c>
      <c r="O8" s="127">
        <v>4267049</v>
      </c>
      <c r="P8" s="127">
        <v>3519495</v>
      </c>
      <c r="Q8" s="127">
        <v>4824753</v>
      </c>
      <c r="R8" s="127">
        <v>4449824</v>
      </c>
      <c r="S8" s="127">
        <v>4476193</v>
      </c>
      <c r="T8" s="127">
        <v>5180268</v>
      </c>
      <c r="U8" s="127">
        <v>5053074</v>
      </c>
      <c r="V8" s="127">
        <v>5149859</v>
      </c>
      <c r="W8" s="127">
        <v>4726041</v>
      </c>
      <c r="X8" s="127"/>
      <c r="Y8" s="127"/>
      <c r="Z8" s="127"/>
      <c r="AB8" s="126" t="s">
        <v>30</v>
      </c>
      <c r="AC8" s="127">
        <v>218992</v>
      </c>
      <c r="AD8" s="127">
        <v>242536</v>
      </c>
      <c r="AE8" s="127">
        <v>230795</v>
      </c>
      <c r="AF8" s="127">
        <v>255220</v>
      </c>
      <c r="AG8" s="127">
        <v>248572</v>
      </c>
      <c r="AH8" s="127">
        <v>258169</v>
      </c>
      <c r="AI8" s="127">
        <v>258649</v>
      </c>
      <c r="AJ8" s="127">
        <v>252924</v>
      </c>
      <c r="AK8" s="127">
        <v>242956</v>
      </c>
      <c r="AL8" s="127">
        <v>174361</v>
      </c>
      <c r="AM8" s="127">
        <v>213363</v>
      </c>
      <c r="AN8" s="127">
        <v>275751</v>
      </c>
      <c r="AO8" s="127">
        <v>288143</v>
      </c>
      <c r="AP8" s="127">
        <v>266405</v>
      </c>
      <c r="AQ8" s="127">
        <v>283831</v>
      </c>
      <c r="AR8" s="127">
        <v>1116940</v>
      </c>
      <c r="AS8" s="127">
        <v>238583</v>
      </c>
      <c r="AT8" s="127">
        <v>266170</v>
      </c>
      <c r="AU8" s="127">
        <v>265370</v>
      </c>
      <c r="AV8" s="130">
        <v>256224</v>
      </c>
      <c r="AW8" s="127">
        <v>235256</v>
      </c>
      <c r="AX8" s="127"/>
      <c r="AY8" s="127"/>
      <c r="AZ8" s="130"/>
      <c r="BB8" s="170" t="s">
        <v>30</v>
      </c>
      <c r="BC8" s="171">
        <v>4846324</v>
      </c>
      <c r="BD8" s="171">
        <v>5569976</v>
      </c>
      <c r="BE8" s="171">
        <v>5383357</v>
      </c>
      <c r="BF8" s="171">
        <v>5764642</v>
      </c>
      <c r="BG8" s="171">
        <v>5151392</v>
      </c>
      <c r="BH8" s="171">
        <v>5743513</v>
      </c>
      <c r="BI8" s="171">
        <v>5762730</v>
      </c>
      <c r="BJ8" s="171">
        <v>5683430</v>
      </c>
      <c r="BK8" s="171">
        <v>4545695</v>
      </c>
      <c r="BL8" s="171">
        <v>1744568</v>
      </c>
      <c r="BM8" s="171">
        <v>2796996</v>
      </c>
      <c r="BN8" s="171">
        <v>4718702</v>
      </c>
      <c r="BO8" s="171">
        <v>4555192</v>
      </c>
      <c r="BP8" s="171">
        <v>3785900</v>
      </c>
      <c r="BQ8" s="171">
        <v>5108584</v>
      </c>
      <c r="BR8" s="171">
        <v>5566764</v>
      </c>
      <c r="BS8" s="171">
        <v>4714776</v>
      </c>
      <c r="BT8" s="171">
        <v>5446438</v>
      </c>
      <c r="BU8" s="171">
        <v>5318444</v>
      </c>
      <c r="BV8" s="171">
        <v>5406083</v>
      </c>
      <c r="BW8" s="171">
        <f t="shared" si="0"/>
        <v>4961297</v>
      </c>
      <c r="BX8" s="171"/>
      <c r="BY8" s="171"/>
      <c r="BZ8" s="171"/>
    </row>
    <row r="9" spans="1:78" ht="15" customHeight="1" thickBot="1">
      <c r="A9" s="125"/>
      <c r="B9" s="128" t="s">
        <v>31</v>
      </c>
      <c r="C9" s="129">
        <v>63359617</v>
      </c>
      <c r="D9" s="129">
        <v>65400727</v>
      </c>
      <c r="E9" s="129">
        <v>64171734</v>
      </c>
      <c r="F9" s="129">
        <v>68794949</v>
      </c>
      <c r="G9" s="129">
        <v>63729507</v>
      </c>
      <c r="H9" s="129">
        <v>65648053</v>
      </c>
      <c r="I9" s="129">
        <v>66235257</v>
      </c>
      <c r="J9" s="129">
        <v>67401658</v>
      </c>
      <c r="K9" s="129">
        <v>59795036</v>
      </c>
      <c r="L9" s="129">
        <v>31868584</v>
      </c>
      <c r="M9" s="129">
        <v>42602244</v>
      </c>
      <c r="N9" s="129">
        <v>60965964</v>
      </c>
      <c r="O9" s="129">
        <v>56995197</v>
      </c>
      <c r="P9" s="129">
        <v>51972833</v>
      </c>
      <c r="Q9" s="129">
        <v>66815757</v>
      </c>
      <c r="R9" s="129">
        <v>72267969</v>
      </c>
      <c r="S9" s="129">
        <v>63039343</v>
      </c>
      <c r="T9" s="129">
        <v>65110823</v>
      </c>
      <c r="U9" s="129">
        <v>66906128</v>
      </c>
      <c r="V9" s="129">
        <v>65372953</v>
      </c>
      <c r="W9" s="129">
        <v>62836711</v>
      </c>
      <c r="X9" s="129"/>
      <c r="Y9" s="129"/>
      <c r="Z9" s="129"/>
      <c r="AB9" s="128" t="s">
        <v>31</v>
      </c>
      <c r="AC9" s="129">
        <v>9316089</v>
      </c>
      <c r="AD9" s="129">
        <v>9436271</v>
      </c>
      <c r="AE9" s="129">
        <v>8989784</v>
      </c>
      <c r="AF9" s="129">
        <v>9896229</v>
      </c>
      <c r="AG9" s="129">
        <v>9472401</v>
      </c>
      <c r="AH9" s="129">
        <v>9353712</v>
      </c>
      <c r="AI9" s="129">
        <v>9287739</v>
      </c>
      <c r="AJ9" s="129">
        <v>9132312</v>
      </c>
      <c r="AK9" s="129">
        <v>9301545</v>
      </c>
      <c r="AL9" s="129">
        <v>7421403</v>
      </c>
      <c r="AM9" s="129">
        <v>8499194</v>
      </c>
      <c r="AN9" s="129">
        <v>9828556</v>
      </c>
      <c r="AO9" s="129">
        <v>9911739</v>
      </c>
      <c r="AP9" s="129">
        <v>9902960</v>
      </c>
      <c r="AQ9" s="129">
        <v>10270520</v>
      </c>
      <c r="AR9" s="129">
        <v>10337511</v>
      </c>
      <c r="AS9" s="129">
        <v>9940730</v>
      </c>
      <c r="AT9" s="129">
        <v>9954128</v>
      </c>
      <c r="AU9" s="129">
        <v>9898861</v>
      </c>
      <c r="AV9" s="129">
        <v>12679336</v>
      </c>
      <c r="AW9" s="129">
        <v>8982817</v>
      </c>
      <c r="AX9" s="129"/>
      <c r="AY9" s="129"/>
      <c r="AZ9" s="129"/>
      <c r="BB9" s="172" t="s">
        <v>31</v>
      </c>
      <c r="BC9" s="173">
        <v>72675706</v>
      </c>
      <c r="BD9" s="173">
        <v>74836998</v>
      </c>
      <c r="BE9" s="173">
        <v>73161518</v>
      </c>
      <c r="BF9" s="173">
        <v>78691178</v>
      </c>
      <c r="BG9" s="173">
        <v>73201908</v>
      </c>
      <c r="BH9" s="173">
        <v>75001765</v>
      </c>
      <c r="BI9" s="173">
        <v>75522996</v>
      </c>
      <c r="BJ9" s="173">
        <v>76533970</v>
      </c>
      <c r="BK9" s="173">
        <v>69096581</v>
      </c>
      <c r="BL9" s="173">
        <v>39289987</v>
      </c>
      <c r="BM9" s="173">
        <v>51101438</v>
      </c>
      <c r="BN9" s="173">
        <v>70794520</v>
      </c>
      <c r="BO9" s="173">
        <v>66906936</v>
      </c>
      <c r="BP9" s="173">
        <v>61875793</v>
      </c>
      <c r="BQ9" s="173">
        <v>77086277</v>
      </c>
      <c r="BR9" s="173">
        <v>82605480</v>
      </c>
      <c r="BS9" s="173">
        <v>72980073</v>
      </c>
      <c r="BT9" s="173">
        <v>75064951</v>
      </c>
      <c r="BU9" s="173">
        <v>76804989</v>
      </c>
      <c r="BV9" s="173">
        <v>78052289</v>
      </c>
      <c r="BW9" s="173">
        <f t="shared" si="0"/>
        <v>71819528</v>
      </c>
      <c r="BX9" s="173"/>
      <c r="BY9" s="173"/>
      <c r="BZ9" s="173"/>
    </row>
    <row r="10" spans="1:78" ht="15" customHeight="1" thickBot="1">
      <c r="A10" s="125"/>
      <c r="B10" s="126" t="s">
        <v>32</v>
      </c>
      <c r="C10" s="127">
        <v>69540344</v>
      </c>
      <c r="D10" s="127">
        <v>72267212</v>
      </c>
      <c r="E10" s="127">
        <v>71509855</v>
      </c>
      <c r="F10" s="127">
        <v>76801604</v>
      </c>
      <c r="G10" s="127">
        <v>70787594</v>
      </c>
      <c r="H10" s="127">
        <v>74548793</v>
      </c>
      <c r="I10" s="127">
        <v>75793566</v>
      </c>
      <c r="J10" s="127">
        <v>76354480</v>
      </c>
      <c r="K10" s="127">
        <v>69159113</v>
      </c>
      <c r="L10" s="127">
        <v>38751167</v>
      </c>
      <c r="M10" s="127">
        <v>52951781</v>
      </c>
      <c r="N10" s="127">
        <v>73830565</v>
      </c>
      <c r="O10" s="127">
        <v>67494595</v>
      </c>
      <c r="P10" s="127">
        <v>63148315</v>
      </c>
      <c r="Q10" s="127">
        <v>79003032</v>
      </c>
      <c r="R10" s="127">
        <v>85171930</v>
      </c>
      <c r="S10" s="127">
        <v>75148414</v>
      </c>
      <c r="T10" s="127">
        <v>77299437</v>
      </c>
      <c r="U10" s="127">
        <v>76904159</v>
      </c>
      <c r="V10" s="127">
        <v>80139042</v>
      </c>
      <c r="W10" s="127">
        <v>72331007</v>
      </c>
      <c r="X10" s="127"/>
      <c r="Y10" s="127"/>
      <c r="Z10" s="127"/>
      <c r="AB10" s="126" t="s">
        <v>32</v>
      </c>
      <c r="AC10" s="127">
        <v>6067254</v>
      </c>
      <c r="AD10" s="127">
        <v>6259618</v>
      </c>
      <c r="AE10" s="127">
        <v>5911882</v>
      </c>
      <c r="AF10" s="127">
        <v>6492248</v>
      </c>
      <c r="AG10" s="127">
        <v>6066993</v>
      </c>
      <c r="AH10" s="127">
        <v>6092557</v>
      </c>
      <c r="AI10" s="127">
        <v>6095551</v>
      </c>
      <c r="AJ10" s="127">
        <v>5922235</v>
      </c>
      <c r="AK10" s="127">
        <v>5970185</v>
      </c>
      <c r="AL10" s="127">
        <v>4428757</v>
      </c>
      <c r="AM10" s="127">
        <v>5113548</v>
      </c>
      <c r="AN10" s="127">
        <v>5994005</v>
      </c>
      <c r="AO10" s="127">
        <v>5903345</v>
      </c>
      <c r="AP10" s="127">
        <v>5841534</v>
      </c>
      <c r="AQ10" s="127">
        <v>5992082</v>
      </c>
      <c r="AR10" s="127">
        <v>6088979</v>
      </c>
      <c r="AS10" s="127">
        <v>5768229</v>
      </c>
      <c r="AT10" s="127">
        <v>5828819</v>
      </c>
      <c r="AU10" s="127">
        <v>5747787</v>
      </c>
      <c r="AV10" s="127">
        <v>5827263</v>
      </c>
      <c r="AW10" s="127">
        <v>5381919</v>
      </c>
      <c r="AX10" s="127"/>
      <c r="AY10" s="127"/>
      <c r="AZ10" s="127"/>
      <c r="BB10" s="170" t="s">
        <v>32</v>
      </c>
      <c r="BC10" s="171">
        <v>75607598</v>
      </c>
      <c r="BD10" s="171">
        <v>78526830</v>
      </c>
      <c r="BE10" s="171">
        <v>77421737</v>
      </c>
      <c r="BF10" s="171">
        <v>83293852</v>
      </c>
      <c r="BG10" s="171">
        <v>76854587</v>
      </c>
      <c r="BH10" s="171">
        <v>80641350</v>
      </c>
      <c r="BI10" s="171">
        <v>81889117</v>
      </c>
      <c r="BJ10" s="171">
        <v>82276715</v>
      </c>
      <c r="BK10" s="171">
        <v>75129298</v>
      </c>
      <c r="BL10" s="171">
        <v>43179924</v>
      </c>
      <c r="BM10" s="171">
        <v>58065329</v>
      </c>
      <c r="BN10" s="171">
        <v>79824570</v>
      </c>
      <c r="BO10" s="171">
        <v>73397940</v>
      </c>
      <c r="BP10" s="171">
        <v>68989849</v>
      </c>
      <c r="BQ10" s="171">
        <v>84995114</v>
      </c>
      <c r="BR10" s="171">
        <v>91260909</v>
      </c>
      <c r="BS10" s="171">
        <v>80916643</v>
      </c>
      <c r="BT10" s="171">
        <v>83128256</v>
      </c>
      <c r="BU10" s="171">
        <v>82651946</v>
      </c>
      <c r="BV10" s="171">
        <v>85966305</v>
      </c>
      <c r="BW10" s="171">
        <f t="shared" si="0"/>
        <v>77712926</v>
      </c>
      <c r="BX10" s="171"/>
      <c r="BY10" s="171"/>
      <c r="BZ10" s="171"/>
    </row>
    <row r="11" spans="1:78" ht="15" customHeight="1" thickBot="1">
      <c r="A11" s="125"/>
      <c r="B11" s="128" t="s">
        <v>33</v>
      </c>
      <c r="C11" s="129">
        <v>113512163</v>
      </c>
      <c r="D11" s="129">
        <v>116795532</v>
      </c>
      <c r="E11" s="129">
        <v>116055055</v>
      </c>
      <c r="F11" s="129">
        <v>124664857</v>
      </c>
      <c r="G11" s="129">
        <v>117999276</v>
      </c>
      <c r="H11" s="129">
        <v>120836498</v>
      </c>
      <c r="I11" s="129">
        <v>125657928</v>
      </c>
      <c r="J11" s="129">
        <v>121728490</v>
      </c>
      <c r="K11" s="129">
        <v>117993271</v>
      </c>
      <c r="L11" s="129">
        <v>63889485</v>
      </c>
      <c r="M11" s="129">
        <v>88290846</v>
      </c>
      <c r="N11" s="129">
        <v>122856270</v>
      </c>
      <c r="O11" s="129">
        <v>115631644</v>
      </c>
      <c r="P11" s="129">
        <v>105586678</v>
      </c>
      <c r="Q11" s="129">
        <v>133671529</v>
      </c>
      <c r="R11" s="129">
        <v>140470505</v>
      </c>
      <c r="S11" s="129">
        <v>130670428</v>
      </c>
      <c r="T11" s="129">
        <v>130653535</v>
      </c>
      <c r="U11" s="129">
        <v>130271360</v>
      </c>
      <c r="V11" s="129">
        <v>134486563</v>
      </c>
      <c r="W11" s="129">
        <v>127871118</v>
      </c>
      <c r="X11" s="129"/>
      <c r="Y11" s="129"/>
      <c r="Z11" s="129"/>
      <c r="AB11" s="128" t="s">
        <v>33</v>
      </c>
      <c r="AC11" s="129">
        <v>18136670</v>
      </c>
      <c r="AD11" s="129">
        <v>18244474</v>
      </c>
      <c r="AE11" s="129">
        <v>17410235</v>
      </c>
      <c r="AF11" s="129">
        <v>18968795</v>
      </c>
      <c r="AG11" s="129">
        <v>18487918</v>
      </c>
      <c r="AH11" s="129">
        <v>17964721</v>
      </c>
      <c r="AI11" s="129">
        <v>18178799</v>
      </c>
      <c r="AJ11" s="129">
        <v>17594238</v>
      </c>
      <c r="AK11" s="129">
        <v>18547161</v>
      </c>
      <c r="AL11" s="129">
        <v>13280863</v>
      </c>
      <c r="AM11" s="129">
        <v>15274201</v>
      </c>
      <c r="AN11" s="129">
        <v>17934621</v>
      </c>
      <c r="AO11" s="129">
        <v>17992093</v>
      </c>
      <c r="AP11" s="129">
        <v>17657748</v>
      </c>
      <c r="AQ11" s="129">
        <v>18901014</v>
      </c>
      <c r="AR11" s="129">
        <v>19119429</v>
      </c>
      <c r="AS11" s="129">
        <v>18901962</v>
      </c>
      <c r="AT11" s="129">
        <v>18281821</v>
      </c>
      <c r="AU11" s="129">
        <v>17984474</v>
      </c>
      <c r="AV11" s="129">
        <v>18229446</v>
      </c>
      <c r="AW11" s="129">
        <v>18445607</v>
      </c>
      <c r="AX11" s="129"/>
      <c r="AY11" s="129"/>
      <c r="AZ11" s="129"/>
      <c r="BB11" s="172" t="s">
        <v>33</v>
      </c>
      <c r="BC11" s="173">
        <v>131648833</v>
      </c>
      <c r="BD11" s="173">
        <v>135040006</v>
      </c>
      <c r="BE11" s="173">
        <v>133465290</v>
      </c>
      <c r="BF11" s="173">
        <v>143633652</v>
      </c>
      <c r="BG11" s="173">
        <v>136487194</v>
      </c>
      <c r="BH11" s="173">
        <v>138801219</v>
      </c>
      <c r="BI11" s="173">
        <v>143836727</v>
      </c>
      <c r="BJ11" s="173">
        <v>139322728</v>
      </c>
      <c r="BK11" s="173">
        <v>136540432</v>
      </c>
      <c r="BL11" s="173">
        <v>77170348</v>
      </c>
      <c r="BM11" s="173">
        <v>103565047</v>
      </c>
      <c r="BN11" s="173">
        <v>140790891</v>
      </c>
      <c r="BO11" s="173">
        <v>133623737</v>
      </c>
      <c r="BP11" s="173">
        <v>123244426</v>
      </c>
      <c r="BQ11" s="173">
        <v>152572543</v>
      </c>
      <c r="BR11" s="173">
        <v>159589934</v>
      </c>
      <c r="BS11" s="173">
        <v>149572390</v>
      </c>
      <c r="BT11" s="173">
        <v>148935356</v>
      </c>
      <c r="BU11" s="173">
        <v>148255834</v>
      </c>
      <c r="BV11" s="173">
        <v>152716009</v>
      </c>
      <c r="BW11" s="173">
        <f t="shared" si="0"/>
        <v>146316725</v>
      </c>
      <c r="BX11" s="173"/>
      <c r="BY11" s="173"/>
      <c r="BZ11" s="173"/>
    </row>
    <row r="12" spans="1:80" s="154" customFormat="1" ht="15.75" thickBot="1">
      <c r="A12" s="131"/>
      <c r="B12" s="132" t="s">
        <v>185</v>
      </c>
      <c r="C12" s="133"/>
      <c r="D12" s="133"/>
      <c r="E12" s="133"/>
      <c r="F12" s="133"/>
      <c r="G12" s="133"/>
      <c r="H12" s="133"/>
      <c r="I12" s="133"/>
      <c r="J12" s="133"/>
      <c r="K12" s="133"/>
      <c r="L12" s="133"/>
      <c r="M12" s="133"/>
      <c r="N12" s="133"/>
      <c r="O12" s="133"/>
      <c r="P12" s="133"/>
      <c r="Q12" s="133"/>
      <c r="R12" s="133"/>
      <c r="S12" s="133"/>
      <c r="T12" s="133"/>
      <c r="U12" s="133"/>
      <c r="V12" s="127">
        <v>8020594</v>
      </c>
      <c r="W12" s="127">
        <v>7363295</v>
      </c>
      <c r="X12" s="127"/>
      <c r="Y12" s="127"/>
      <c r="Z12" s="127"/>
      <c r="AA12" s="134"/>
      <c r="AB12" s="132" t="s">
        <v>185</v>
      </c>
      <c r="AC12" s="133"/>
      <c r="AD12" s="133"/>
      <c r="AE12" s="133"/>
      <c r="AF12" s="133"/>
      <c r="AG12" s="133"/>
      <c r="AH12" s="133"/>
      <c r="AI12" s="133"/>
      <c r="AJ12" s="133"/>
      <c r="AK12" s="133"/>
      <c r="AL12" s="133"/>
      <c r="AM12" s="133"/>
      <c r="AN12" s="133"/>
      <c r="AO12" s="133"/>
      <c r="AP12" s="133"/>
      <c r="AQ12" s="133"/>
      <c r="AR12" s="133"/>
      <c r="AS12" s="133"/>
      <c r="AT12" s="133"/>
      <c r="AU12" s="133"/>
      <c r="AV12" s="127">
        <v>306821</v>
      </c>
      <c r="AW12" s="127">
        <v>298109</v>
      </c>
      <c r="AX12" s="127"/>
      <c r="AY12" s="127"/>
      <c r="AZ12" s="127"/>
      <c r="BA12" s="131"/>
      <c r="BB12" s="174" t="s">
        <v>185</v>
      </c>
      <c r="BC12" s="175"/>
      <c r="BD12" s="175"/>
      <c r="BE12" s="175"/>
      <c r="BF12" s="175"/>
      <c r="BG12" s="175"/>
      <c r="BH12" s="175"/>
      <c r="BI12" s="175"/>
      <c r="BJ12" s="175"/>
      <c r="BK12" s="175"/>
      <c r="BL12" s="175"/>
      <c r="BM12" s="175"/>
      <c r="BN12" s="175"/>
      <c r="BO12" s="175"/>
      <c r="BP12" s="175"/>
      <c r="BQ12" s="175"/>
      <c r="BR12" s="175"/>
      <c r="BS12" s="175"/>
      <c r="BT12" s="175"/>
      <c r="BU12" s="175"/>
      <c r="BV12" s="171">
        <v>8327415</v>
      </c>
      <c r="BW12" s="171">
        <f t="shared" si="0"/>
        <v>7661404</v>
      </c>
      <c r="BX12" s="171"/>
      <c r="BY12" s="171"/>
      <c r="BZ12" s="171"/>
      <c r="CB12" s="118"/>
    </row>
    <row r="13" spans="1:78" ht="15" customHeight="1" thickBot="1">
      <c r="A13" s="125"/>
      <c r="B13" s="128" t="s">
        <v>93</v>
      </c>
      <c r="C13" s="133"/>
      <c r="D13" s="133"/>
      <c r="E13" s="129">
        <v>12087336</v>
      </c>
      <c r="F13" s="129">
        <v>19222983</v>
      </c>
      <c r="G13" s="129">
        <v>19569546</v>
      </c>
      <c r="H13" s="129">
        <v>15960638</v>
      </c>
      <c r="I13" s="129">
        <v>18111930</v>
      </c>
      <c r="J13" s="129">
        <v>17540307</v>
      </c>
      <c r="K13" s="129">
        <v>17827914</v>
      </c>
      <c r="L13" s="129">
        <v>8328487</v>
      </c>
      <c r="M13" s="129">
        <v>12492400</v>
      </c>
      <c r="N13" s="129">
        <v>19099691</v>
      </c>
      <c r="O13" s="129">
        <v>18535248</v>
      </c>
      <c r="P13" s="129">
        <v>15196163</v>
      </c>
      <c r="Q13" s="129">
        <v>20771300</v>
      </c>
      <c r="R13" s="129">
        <v>22326136</v>
      </c>
      <c r="S13" s="129">
        <v>21837820</v>
      </c>
      <c r="T13" s="129">
        <v>20358566</v>
      </c>
      <c r="U13" s="129">
        <v>20530916</v>
      </c>
      <c r="V13" s="129">
        <v>21269618</v>
      </c>
      <c r="W13" s="129">
        <v>21707699</v>
      </c>
      <c r="X13" s="129"/>
      <c r="Y13" s="129"/>
      <c r="Z13" s="129"/>
      <c r="AB13" s="128" t="s">
        <v>93</v>
      </c>
      <c r="AC13" s="133"/>
      <c r="AD13" s="133"/>
      <c r="AE13" s="129">
        <v>2835187</v>
      </c>
      <c r="AF13" s="129">
        <v>4549094</v>
      </c>
      <c r="AG13" s="129">
        <v>4401286</v>
      </c>
      <c r="AH13" s="129">
        <v>3930379</v>
      </c>
      <c r="AI13" s="129">
        <v>4004824</v>
      </c>
      <c r="AJ13" s="129">
        <v>3914890</v>
      </c>
      <c r="AK13" s="129">
        <v>3973001</v>
      </c>
      <c r="AL13" s="129">
        <v>2928607</v>
      </c>
      <c r="AM13" s="129">
        <v>3533407</v>
      </c>
      <c r="AN13" s="129">
        <v>4207401</v>
      </c>
      <c r="AO13" s="129">
        <v>4190621</v>
      </c>
      <c r="AP13" s="129">
        <v>4219062</v>
      </c>
      <c r="AQ13" s="129">
        <v>4365627</v>
      </c>
      <c r="AR13" s="129">
        <v>4433207</v>
      </c>
      <c r="AS13" s="129">
        <v>4420289</v>
      </c>
      <c r="AT13" s="129">
        <v>4408030</v>
      </c>
      <c r="AU13" s="129">
        <v>4234559</v>
      </c>
      <c r="AV13" s="129">
        <v>4632934</v>
      </c>
      <c r="AW13" s="129">
        <v>4442845</v>
      </c>
      <c r="AX13" s="129"/>
      <c r="AY13" s="129"/>
      <c r="AZ13" s="129"/>
      <c r="BB13" s="172" t="s">
        <v>93</v>
      </c>
      <c r="BC13" s="175"/>
      <c r="BD13" s="175"/>
      <c r="BE13" s="173">
        <v>14922523</v>
      </c>
      <c r="BF13" s="173">
        <v>23772077</v>
      </c>
      <c r="BG13" s="173">
        <v>23970832</v>
      </c>
      <c r="BH13" s="173">
        <v>19891017</v>
      </c>
      <c r="BI13" s="173">
        <v>22116754</v>
      </c>
      <c r="BJ13" s="173">
        <v>21455197</v>
      </c>
      <c r="BK13" s="173">
        <v>21800915</v>
      </c>
      <c r="BL13" s="173">
        <v>11257094</v>
      </c>
      <c r="BM13" s="173">
        <v>16025807</v>
      </c>
      <c r="BN13" s="173">
        <v>23307092</v>
      </c>
      <c r="BO13" s="173">
        <v>22725869</v>
      </c>
      <c r="BP13" s="173">
        <v>19415225</v>
      </c>
      <c r="BQ13" s="173">
        <v>25136927</v>
      </c>
      <c r="BR13" s="173">
        <v>26759343</v>
      </c>
      <c r="BS13" s="173">
        <v>26258109</v>
      </c>
      <c r="BT13" s="173">
        <v>24766596</v>
      </c>
      <c r="BU13" s="173">
        <v>24765475</v>
      </c>
      <c r="BV13" s="173">
        <v>25902552</v>
      </c>
      <c r="BW13" s="173">
        <f t="shared" si="0"/>
        <v>26150544</v>
      </c>
      <c r="BX13" s="173"/>
      <c r="BY13" s="173"/>
      <c r="BZ13" s="173"/>
    </row>
    <row r="14" spans="1:81" ht="15" customHeight="1" thickBot="1">
      <c r="A14" s="125"/>
      <c r="B14" s="135" t="s">
        <v>17</v>
      </c>
      <c r="C14" s="136">
        <f aca="true" t="shared" si="1" ref="C14:W14">SUM(C6:C13)</f>
        <v>325117894</v>
      </c>
      <c r="D14" s="136">
        <f t="shared" si="1"/>
        <v>339856719</v>
      </c>
      <c r="E14" s="136">
        <f t="shared" si="1"/>
        <v>347612540</v>
      </c>
      <c r="F14" s="136">
        <f t="shared" si="1"/>
        <v>380755929</v>
      </c>
      <c r="G14" s="136">
        <f t="shared" si="1"/>
        <v>355505166</v>
      </c>
      <c r="H14" s="136">
        <f t="shared" si="1"/>
        <v>367694559</v>
      </c>
      <c r="I14" s="136">
        <f t="shared" si="1"/>
        <v>376099996</v>
      </c>
      <c r="J14" s="136">
        <f t="shared" si="1"/>
        <v>371095268</v>
      </c>
      <c r="K14" s="136">
        <f t="shared" si="1"/>
        <v>341004303</v>
      </c>
      <c r="L14" s="136">
        <f t="shared" si="1"/>
        <v>170324456</v>
      </c>
      <c r="M14" s="136">
        <f t="shared" si="1"/>
        <v>239987516</v>
      </c>
      <c r="N14" s="136">
        <f t="shared" si="1"/>
        <v>350459890</v>
      </c>
      <c r="O14" s="136">
        <f t="shared" si="1"/>
        <v>328238515</v>
      </c>
      <c r="P14" s="136">
        <f t="shared" si="1"/>
        <v>298716199</v>
      </c>
      <c r="Q14" s="136">
        <f t="shared" si="1"/>
        <v>387435470</v>
      </c>
      <c r="R14" s="136">
        <f t="shared" si="1"/>
        <v>416921246</v>
      </c>
      <c r="S14" s="136">
        <f>SUM(S6:S13)</f>
        <v>376172098</v>
      </c>
      <c r="T14" s="136">
        <f>SUM(T6:T13)</f>
        <v>386830785</v>
      </c>
      <c r="U14" s="136">
        <f>SUM(U6:U13)</f>
        <v>387198026</v>
      </c>
      <c r="V14" s="136">
        <f>SUM(V6:V13)</f>
        <v>407401926</v>
      </c>
      <c r="W14" s="136">
        <f t="shared" si="1"/>
        <v>380710177</v>
      </c>
      <c r="X14" s="136"/>
      <c r="Y14" s="136"/>
      <c r="Z14" s="136"/>
      <c r="AB14" s="135" t="s">
        <v>17</v>
      </c>
      <c r="AC14" s="136">
        <f aca="true" t="shared" si="2" ref="AC14:AW14">SUM(AC6:AC13)</f>
        <v>37291062</v>
      </c>
      <c r="AD14" s="136">
        <f t="shared" si="2"/>
        <v>37924700</v>
      </c>
      <c r="AE14" s="136">
        <f t="shared" si="2"/>
        <v>38934081</v>
      </c>
      <c r="AF14" s="136">
        <f t="shared" si="2"/>
        <v>44001229</v>
      </c>
      <c r="AG14" s="136">
        <f t="shared" si="2"/>
        <v>42346820</v>
      </c>
      <c r="AH14" s="136">
        <f t="shared" si="2"/>
        <v>41372025</v>
      </c>
      <c r="AI14" s="136">
        <f t="shared" si="2"/>
        <v>41489146</v>
      </c>
      <c r="AJ14" s="136">
        <f t="shared" si="2"/>
        <v>40354245</v>
      </c>
      <c r="AK14" s="136">
        <f t="shared" si="2"/>
        <v>41416080</v>
      </c>
      <c r="AL14" s="136">
        <f t="shared" si="2"/>
        <v>30298610</v>
      </c>
      <c r="AM14" s="136">
        <f t="shared" si="2"/>
        <v>35146701</v>
      </c>
      <c r="AN14" s="136">
        <f t="shared" si="2"/>
        <v>41606473</v>
      </c>
      <c r="AO14" s="136">
        <f t="shared" si="2"/>
        <v>41616611</v>
      </c>
      <c r="AP14" s="136">
        <f t="shared" si="2"/>
        <v>41230495</v>
      </c>
      <c r="AQ14" s="136">
        <f t="shared" si="2"/>
        <v>43432111</v>
      </c>
      <c r="AR14" s="136">
        <f t="shared" si="2"/>
        <v>44801389</v>
      </c>
      <c r="AS14" s="136">
        <f>SUM(AS6:AS13)</f>
        <v>42725938</v>
      </c>
      <c r="AT14" s="136">
        <f>SUM(AT6:AT13)</f>
        <v>42244253</v>
      </c>
      <c r="AU14" s="136">
        <f>SUM(AU6:AU13)</f>
        <v>41671018</v>
      </c>
      <c r="AV14" s="136">
        <f>SUM(AV6:AV13)</f>
        <v>45587344</v>
      </c>
      <c r="AW14" s="136">
        <f t="shared" si="2"/>
        <v>41176580</v>
      </c>
      <c r="AX14" s="136"/>
      <c r="AY14" s="136"/>
      <c r="AZ14" s="136"/>
      <c r="BB14" s="176" t="s">
        <v>17</v>
      </c>
      <c r="BC14" s="177">
        <f aca="true" t="shared" si="3" ref="BC14:BN14">SUM(BC6:BC13)</f>
        <v>362408956</v>
      </c>
      <c r="BD14" s="177">
        <f t="shared" si="3"/>
        <v>377781419</v>
      </c>
      <c r="BE14" s="177">
        <f t="shared" si="3"/>
        <v>386546621</v>
      </c>
      <c r="BF14" s="177">
        <f t="shared" si="3"/>
        <v>424757158</v>
      </c>
      <c r="BG14" s="177">
        <f t="shared" si="3"/>
        <v>397851986</v>
      </c>
      <c r="BH14" s="177">
        <f t="shared" si="3"/>
        <v>409066584</v>
      </c>
      <c r="BI14" s="177">
        <f t="shared" si="3"/>
        <v>417589142</v>
      </c>
      <c r="BJ14" s="177">
        <f t="shared" si="3"/>
        <v>411449513</v>
      </c>
      <c r="BK14" s="177">
        <f t="shared" si="3"/>
        <v>382420383</v>
      </c>
      <c r="BL14" s="177">
        <f t="shared" si="3"/>
        <v>200623066</v>
      </c>
      <c r="BM14" s="177">
        <f t="shared" si="3"/>
        <v>275134217</v>
      </c>
      <c r="BN14" s="177">
        <f t="shared" si="3"/>
        <v>392066363</v>
      </c>
      <c r="BO14" s="177">
        <f aca="true" t="shared" si="4" ref="BO14:BW14">SUM(BO6:BO13)</f>
        <v>369855126</v>
      </c>
      <c r="BP14" s="177">
        <f t="shared" si="4"/>
        <v>339946694</v>
      </c>
      <c r="BQ14" s="177">
        <f t="shared" si="4"/>
        <v>430867581</v>
      </c>
      <c r="BR14" s="177">
        <f t="shared" si="4"/>
        <v>461722635</v>
      </c>
      <c r="BS14" s="177">
        <f>SUM(BS6:BS13)</f>
        <v>418898036</v>
      </c>
      <c r="BT14" s="177">
        <f>SUM(BT6:BT13)</f>
        <v>429075038</v>
      </c>
      <c r="BU14" s="177">
        <f>SUM(BU6:BU13)</f>
        <v>428869044</v>
      </c>
      <c r="BV14" s="177">
        <f>SUM(BV6:BV13)</f>
        <v>452989270</v>
      </c>
      <c r="BW14" s="177">
        <f t="shared" si="4"/>
        <v>421886757</v>
      </c>
      <c r="BX14" s="177"/>
      <c r="BY14" s="177"/>
      <c r="BZ14" s="177"/>
      <c r="CC14" s="186"/>
    </row>
    <row r="15" spans="3:78" ht="15" customHeight="1" thickBot="1">
      <c r="C15" s="125"/>
      <c r="D15" s="125"/>
      <c r="E15" s="125"/>
      <c r="F15" s="125"/>
      <c r="G15" s="125"/>
      <c r="H15" s="125"/>
      <c r="I15" s="125"/>
      <c r="J15" s="125"/>
      <c r="K15" s="125"/>
      <c r="L15" s="125"/>
      <c r="M15" s="125"/>
      <c r="N15" s="125"/>
      <c r="O15" s="125"/>
      <c r="P15" s="125"/>
      <c r="Q15" s="125"/>
      <c r="R15" s="125"/>
      <c r="S15" s="125"/>
      <c r="T15" s="125"/>
      <c r="U15" s="125"/>
      <c r="V15" s="125"/>
      <c r="W15" s="125"/>
      <c r="Y15" s="119"/>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37"/>
      <c r="AY15" s="125"/>
      <c r="AZ15" s="125"/>
      <c r="BA15" s="119"/>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row>
    <row r="16" spans="2:78" ht="15" customHeight="1" thickBot="1">
      <c r="B16" s="199" t="s">
        <v>103</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B16" s="199" t="s">
        <v>106</v>
      </c>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B16" s="200" t="s">
        <v>109</v>
      </c>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row>
    <row r="17" spans="2:78" ht="15.75" thickBot="1">
      <c r="B17" s="202" t="s">
        <v>36</v>
      </c>
      <c r="C17" s="199">
        <v>2018</v>
      </c>
      <c r="D17" s="199"/>
      <c r="E17" s="199"/>
      <c r="F17" s="199"/>
      <c r="G17" s="199">
        <v>2019</v>
      </c>
      <c r="H17" s="199"/>
      <c r="I17" s="199"/>
      <c r="J17" s="199"/>
      <c r="K17" s="199">
        <v>2020</v>
      </c>
      <c r="L17" s="199"/>
      <c r="M17" s="199"/>
      <c r="N17" s="199"/>
      <c r="O17" s="199">
        <v>2021</v>
      </c>
      <c r="P17" s="199"/>
      <c r="Q17" s="199"/>
      <c r="R17" s="199"/>
      <c r="S17" s="199">
        <v>2022</v>
      </c>
      <c r="T17" s="199"/>
      <c r="U17" s="199"/>
      <c r="V17" s="199"/>
      <c r="W17" s="199">
        <v>2023</v>
      </c>
      <c r="X17" s="199"/>
      <c r="Y17" s="199"/>
      <c r="Z17" s="199"/>
      <c r="AB17" s="202" t="s">
        <v>36</v>
      </c>
      <c r="AC17" s="199">
        <v>2018</v>
      </c>
      <c r="AD17" s="199"/>
      <c r="AE17" s="199"/>
      <c r="AF17" s="199"/>
      <c r="AG17" s="199">
        <v>2019</v>
      </c>
      <c r="AH17" s="199"/>
      <c r="AI17" s="199"/>
      <c r="AJ17" s="199"/>
      <c r="AK17" s="199">
        <v>2020</v>
      </c>
      <c r="AL17" s="199"/>
      <c r="AM17" s="199"/>
      <c r="AN17" s="199"/>
      <c r="AO17" s="199">
        <v>2021</v>
      </c>
      <c r="AP17" s="199"/>
      <c r="AQ17" s="199"/>
      <c r="AR17" s="199"/>
      <c r="AS17" s="208">
        <v>2022</v>
      </c>
      <c r="AT17" s="209"/>
      <c r="AU17" s="209"/>
      <c r="AV17" s="210"/>
      <c r="AW17" s="199">
        <v>2023</v>
      </c>
      <c r="AX17" s="199"/>
      <c r="AY17" s="199"/>
      <c r="AZ17" s="199"/>
      <c r="BB17" s="204" t="s">
        <v>36</v>
      </c>
      <c r="BC17" s="200">
        <v>2018</v>
      </c>
      <c r="BD17" s="200"/>
      <c r="BE17" s="200"/>
      <c r="BF17" s="200"/>
      <c r="BG17" s="200">
        <v>2019</v>
      </c>
      <c r="BH17" s="200"/>
      <c r="BI17" s="200"/>
      <c r="BJ17" s="200"/>
      <c r="BK17" s="200">
        <v>2020</v>
      </c>
      <c r="BL17" s="200"/>
      <c r="BM17" s="200"/>
      <c r="BN17" s="200"/>
      <c r="BO17" s="200">
        <v>2021</v>
      </c>
      <c r="BP17" s="200"/>
      <c r="BQ17" s="200"/>
      <c r="BR17" s="200"/>
      <c r="BS17" s="199">
        <v>2022</v>
      </c>
      <c r="BT17" s="199"/>
      <c r="BU17" s="199"/>
      <c r="BV17" s="199"/>
      <c r="BW17" s="200">
        <v>2023</v>
      </c>
      <c r="BX17" s="200"/>
      <c r="BY17" s="200"/>
      <c r="BZ17" s="200"/>
    </row>
    <row r="18" spans="2:78" ht="15.75" thickBot="1">
      <c r="B18" s="202"/>
      <c r="C18" s="121" t="s">
        <v>42</v>
      </c>
      <c r="D18" s="121" t="s">
        <v>43</v>
      </c>
      <c r="E18" s="121" t="s">
        <v>60</v>
      </c>
      <c r="F18" s="121" t="s">
        <v>59</v>
      </c>
      <c r="G18" s="121" t="s">
        <v>42</v>
      </c>
      <c r="H18" s="121" t="s">
        <v>43</v>
      </c>
      <c r="I18" s="121" t="s">
        <v>60</v>
      </c>
      <c r="J18" s="121" t="s">
        <v>59</v>
      </c>
      <c r="K18" s="121" t="s">
        <v>42</v>
      </c>
      <c r="L18" s="121" t="s">
        <v>43</v>
      </c>
      <c r="M18" s="121" t="s">
        <v>60</v>
      </c>
      <c r="N18" s="123" t="s">
        <v>59</v>
      </c>
      <c r="O18" s="123" t="s">
        <v>42</v>
      </c>
      <c r="P18" s="123" t="s">
        <v>43</v>
      </c>
      <c r="Q18" s="123" t="s">
        <v>60</v>
      </c>
      <c r="R18" s="123" t="s">
        <v>59</v>
      </c>
      <c r="S18" s="121" t="s">
        <v>42</v>
      </c>
      <c r="T18" s="121" t="s">
        <v>43</v>
      </c>
      <c r="U18" s="121" t="s">
        <v>60</v>
      </c>
      <c r="V18" s="123" t="s">
        <v>59</v>
      </c>
      <c r="W18" s="121" t="s">
        <v>42</v>
      </c>
      <c r="X18" s="121" t="s">
        <v>43</v>
      </c>
      <c r="Y18" s="121" t="s">
        <v>60</v>
      </c>
      <c r="Z18" s="123" t="s">
        <v>59</v>
      </c>
      <c r="AB18" s="202"/>
      <c r="AC18" s="121" t="s">
        <v>42</v>
      </c>
      <c r="AD18" s="121" t="s">
        <v>43</v>
      </c>
      <c r="AE18" s="121" t="s">
        <v>60</v>
      </c>
      <c r="AF18" s="123" t="s">
        <v>59</v>
      </c>
      <c r="AG18" s="121" t="s">
        <v>42</v>
      </c>
      <c r="AH18" s="121" t="s">
        <v>43</v>
      </c>
      <c r="AI18" s="121" t="s">
        <v>60</v>
      </c>
      <c r="AJ18" s="122" t="s">
        <v>59</v>
      </c>
      <c r="AK18" s="121" t="s">
        <v>42</v>
      </c>
      <c r="AL18" s="121" t="s">
        <v>43</v>
      </c>
      <c r="AM18" s="121" t="s">
        <v>60</v>
      </c>
      <c r="AN18" s="123" t="s">
        <v>59</v>
      </c>
      <c r="AO18" s="123" t="s">
        <v>42</v>
      </c>
      <c r="AP18" s="123" t="s">
        <v>43</v>
      </c>
      <c r="AQ18" s="123" t="s">
        <v>60</v>
      </c>
      <c r="AR18" s="123" t="s">
        <v>59</v>
      </c>
      <c r="AS18" s="121" t="s">
        <v>42</v>
      </c>
      <c r="AT18" s="121" t="s">
        <v>43</v>
      </c>
      <c r="AU18" s="121" t="s">
        <v>60</v>
      </c>
      <c r="AV18" s="155" t="s">
        <v>59</v>
      </c>
      <c r="AW18" s="121" t="s">
        <v>42</v>
      </c>
      <c r="AX18" s="121" t="s">
        <v>43</v>
      </c>
      <c r="AY18" s="121" t="s">
        <v>60</v>
      </c>
      <c r="AZ18" s="123" t="s">
        <v>59</v>
      </c>
      <c r="BA18" s="124"/>
      <c r="BB18" s="204" t="s">
        <v>36</v>
      </c>
      <c r="BC18" s="179" t="s">
        <v>42</v>
      </c>
      <c r="BD18" s="179" t="s">
        <v>43</v>
      </c>
      <c r="BE18" s="179" t="s">
        <v>60</v>
      </c>
      <c r="BF18" s="179" t="s">
        <v>59</v>
      </c>
      <c r="BG18" s="179" t="s">
        <v>42</v>
      </c>
      <c r="BH18" s="179" t="s">
        <v>43</v>
      </c>
      <c r="BI18" s="179" t="s">
        <v>60</v>
      </c>
      <c r="BJ18" s="179" t="s">
        <v>59</v>
      </c>
      <c r="BK18" s="179" t="s">
        <v>42</v>
      </c>
      <c r="BL18" s="179" t="s">
        <v>43</v>
      </c>
      <c r="BM18" s="179" t="s">
        <v>60</v>
      </c>
      <c r="BN18" s="180" t="s">
        <v>59</v>
      </c>
      <c r="BO18" s="179" t="s">
        <v>42</v>
      </c>
      <c r="BP18" s="179" t="s">
        <v>43</v>
      </c>
      <c r="BQ18" s="179" t="s">
        <v>60</v>
      </c>
      <c r="BR18" s="179" t="s">
        <v>59</v>
      </c>
      <c r="BS18" s="179" t="s">
        <v>42</v>
      </c>
      <c r="BT18" s="179" t="s">
        <v>43</v>
      </c>
      <c r="BU18" s="179" t="s">
        <v>60</v>
      </c>
      <c r="BV18" s="180" t="s">
        <v>59</v>
      </c>
      <c r="BW18" s="179" t="s">
        <v>42</v>
      </c>
      <c r="BX18" s="179" t="s">
        <v>43</v>
      </c>
      <c r="BY18" s="179" t="s">
        <v>60</v>
      </c>
      <c r="BZ18" s="180" t="s">
        <v>59</v>
      </c>
    </row>
    <row r="19" spans="2:78" ht="15.75" thickBot="1">
      <c r="B19" s="138" t="s">
        <v>44</v>
      </c>
      <c r="C19" s="129">
        <v>830927</v>
      </c>
      <c r="D19" s="129">
        <v>464429</v>
      </c>
      <c r="E19" s="129">
        <v>550739</v>
      </c>
      <c r="F19" s="129">
        <v>550068</v>
      </c>
      <c r="G19" s="129">
        <v>801613</v>
      </c>
      <c r="H19" s="129">
        <v>469696</v>
      </c>
      <c r="I19" s="129">
        <v>552177</v>
      </c>
      <c r="J19" s="129">
        <v>507973</v>
      </c>
      <c r="K19" s="129">
        <v>789053</v>
      </c>
      <c r="L19" s="129">
        <v>290745</v>
      </c>
      <c r="M19" s="129">
        <v>294814</v>
      </c>
      <c r="N19" s="129">
        <v>696779</v>
      </c>
      <c r="O19" s="129">
        <v>812851</v>
      </c>
      <c r="P19" s="129">
        <v>542489</v>
      </c>
      <c r="Q19" s="129">
        <v>807732</v>
      </c>
      <c r="R19" s="129">
        <v>851105</v>
      </c>
      <c r="S19" s="129">
        <v>1053679</v>
      </c>
      <c r="T19" s="129">
        <v>672246</v>
      </c>
      <c r="U19" s="129">
        <v>726609</v>
      </c>
      <c r="V19" s="129">
        <v>719239</v>
      </c>
      <c r="W19" s="129">
        <v>948861</v>
      </c>
      <c r="X19" s="129"/>
      <c r="Y19" s="129"/>
      <c r="Z19" s="129"/>
      <c r="AB19" s="139" t="s">
        <v>44</v>
      </c>
      <c r="AC19" s="140">
        <v>337245</v>
      </c>
      <c r="AD19" s="140">
        <v>326394</v>
      </c>
      <c r="AE19" s="140">
        <v>326396</v>
      </c>
      <c r="AF19" s="140">
        <v>357180</v>
      </c>
      <c r="AG19" s="140">
        <v>356006</v>
      </c>
      <c r="AH19" s="140">
        <v>364777</v>
      </c>
      <c r="AI19" s="140">
        <v>377818</v>
      </c>
      <c r="AJ19" s="140">
        <v>360442</v>
      </c>
      <c r="AK19" s="140">
        <v>372791</v>
      </c>
      <c r="AL19" s="140">
        <v>316068</v>
      </c>
      <c r="AM19" s="140">
        <v>340681</v>
      </c>
      <c r="AN19" s="140">
        <v>399200</v>
      </c>
      <c r="AO19" s="140">
        <v>401387</v>
      </c>
      <c r="AP19" s="140">
        <v>399373</v>
      </c>
      <c r="AQ19" s="140">
        <v>413436</v>
      </c>
      <c r="AR19" s="140">
        <v>431205</v>
      </c>
      <c r="AS19" s="140">
        <v>433008</v>
      </c>
      <c r="AT19" s="140">
        <v>403464</v>
      </c>
      <c r="AU19" s="140">
        <v>413622</v>
      </c>
      <c r="AV19" s="140">
        <v>405137</v>
      </c>
      <c r="AW19" s="140">
        <v>414637</v>
      </c>
      <c r="AX19" s="140"/>
      <c r="AY19" s="140"/>
      <c r="AZ19" s="140"/>
      <c r="BA19" s="124"/>
      <c r="BB19" s="181" t="s">
        <v>44</v>
      </c>
      <c r="BC19" s="173">
        <f aca="true" t="shared" si="5" ref="BC19:BR19">+C19+AC19</f>
        <v>1168172</v>
      </c>
      <c r="BD19" s="173">
        <f t="shared" si="5"/>
        <v>790823</v>
      </c>
      <c r="BE19" s="173">
        <f t="shared" si="5"/>
        <v>877135</v>
      </c>
      <c r="BF19" s="173">
        <f t="shared" si="5"/>
        <v>907248</v>
      </c>
      <c r="BG19" s="173">
        <f t="shared" si="5"/>
        <v>1157619</v>
      </c>
      <c r="BH19" s="173">
        <f t="shared" si="5"/>
        <v>834473</v>
      </c>
      <c r="BI19" s="173">
        <f t="shared" si="5"/>
        <v>929995</v>
      </c>
      <c r="BJ19" s="173">
        <f t="shared" si="5"/>
        <v>868415</v>
      </c>
      <c r="BK19" s="173">
        <f t="shared" si="5"/>
        <v>1161844</v>
      </c>
      <c r="BL19" s="173">
        <f t="shared" si="5"/>
        <v>606813</v>
      </c>
      <c r="BM19" s="173">
        <f t="shared" si="5"/>
        <v>635495</v>
      </c>
      <c r="BN19" s="173">
        <f t="shared" si="5"/>
        <v>1095979</v>
      </c>
      <c r="BO19" s="173">
        <f t="shared" si="5"/>
        <v>1214238</v>
      </c>
      <c r="BP19" s="173">
        <f t="shared" si="5"/>
        <v>941862</v>
      </c>
      <c r="BQ19" s="173">
        <f t="shared" si="5"/>
        <v>1221168</v>
      </c>
      <c r="BR19" s="173">
        <f t="shared" si="5"/>
        <v>1282310</v>
      </c>
      <c r="BS19" s="173">
        <f aca="true" t="shared" si="6" ref="BS19:BS30">+S19+AS19</f>
        <v>1486687</v>
      </c>
      <c r="BT19" s="173">
        <f aca="true" t="shared" si="7" ref="BT19:BT30">+T19+AT19</f>
        <v>1075710</v>
      </c>
      <c r="BU19" s="173">
        <f aca="true" t="shared" si="8" ref="BU19:BU30">+U19+AU19</f>
        <v>1140231</v>
      </c>
      <c r="BV19" s="173">
        <f aca="true" t="shared" si="9" ref="BV19:BV30">+V19+AV19</f>
        <v>1124376</v>
      </c>
      <c r="BW19" s="173">
        <f>+W19+AW19</f>
        <v>1363498</v>
      </c>
      <c r="BX19" s="173"/>
      <c r="BY19" s="173"/>
      <c r="BZ19" s="173"/>
    </row>
    <row r="20" spans="2:78" ht="15.75" thickBot="1">
      <c r="B20" s="139" t="s">
        <v>53</v>
      </c>
      <c r="C20" s="127">
        <v>556551</v>
      </c>
      <c r="D20" s="127">
        <v>349850</v>
      </c>
      <c r="E20" s="127">
        <v>416530</v>
      </c>
      <c r="F20" s="127">
        <v>392086</v>
      </c>
      <c r="G20" s="127">
        <v>527829</v>
      </c>
      <c r="H20" s="127">
        <v>357245</v>
      </c>
      <c r="I20" s="127">
        <v>441868</v>
      </c>
      <c r="J20" s="127">
        <v>364455</v>
      </c>
      <c r="K20" s="127">
        <v>513421</v>
      </c>
      <c r="L20" s="127">
        <v>242670</v>
      </c>
      <c r="M20" s="127">
        <v>265697</v>
      </c>
      <c r="N20" s="127">
        <v>512056</v>
      </c>
      <c r="O20" s="127">
        <v>563436</v>
      </c>
      <c r="P20" s="127">
        <v>444390</v>
      </c>
      <c r="Q20" s="127">
        <v>654998</v>
      </c>
      <c r="R20" s="127">
        <v>636820</v>
      </c>
      <c r="S20" s="127">
        <v>752826</v>
      </c>
      <c r="T20" s="127">
        <v>511494</v>
      </c>
      <c r="U20" s="127">
        <v>581250</v>
      </c>
      <c r="V20" s="127">
        <v>544664</v>
      </c>
      <c r="W20" s="127">
        <v>657418</v>
      </c>
      <c r="X20" s="127"/>
      <c r="Y20" s="127"/>
      <c r="Z20" s="127"/>
      <c r="AB20" s="138" t="s">
        <v>53</v>
      </c>
      <c r="AC20" s="141">
        <v>388038</v>
      </c>
      <c r="AD20" s="141">
        <v>369471</v>
      </c>
      <c r="AE20" s="141">
        <v>356050</v>
      </c>
      <c r="AF20" s="141">
        <v>388601</v>
      </c>
      <c r="AG20" s="141">
        <v>391931</v>
      </c>
      <c r="AH20" s="141">
        <v>406169</v>
      </c>
      <c r="AI20" s="141">
        <v>403601</v>
      </c>
      <c r="AJ20" s="141">
        <v>405715</v>
      </c>
      <c r="AK20" s="141">
        <v>409184</v>
      </c>
      <c r="AL20" s="141">
        <v>348703</v>
      </c>
      <c r="AM20" s="141">
        <v>399577</v>
      </c>
      <c r="AN20" s="141">
        <v>450182</v>
      </c>
      <c r="AO20" s="141">
        <v>449892</v>
      </c>
      <c r="AP20" s="141">
        <v>445367</v>
      </c>
      <c r="AQ20" s="141">
        <v>500174</v>
      </c>
      <c r="AR20" s="141">
        <v>499262</v>
      </c>
      <c r="AS20" s="141">
        <v>466125</v>
      </c>
      <c r="AT20" s="141">
        <v>448368</v>
      </c>
      <c r="AU20" s="141">
        <v>445587</v>
      </c>
      <c r="AV20" s="141">
        <v>465200</v>
      </c>
      <c r="AW20" s="141">
        <v>478779</v>
      </c>
      <c r="AX20" s="141"/>
      <c r="AY20" s="141"/>
      <c r="AZ20" s="141"/>
      <c r="BA20" s="124"/>
      <c r="BB20" s="182" t="s">
        <v>53</v>
      </c>
      <c r="BC20" s="171">
        <f aca="true" t="shared" si="10" ref="BC20:BC30">+C20+AC20</f>
        <v>944589</v>
      </c>
      <c r="BD20" s="171">
        <f aca="true" t="shared" si="11" ref="BD20:BD30">+D20+AD20</f>
        <v>719321</v>
      </c>
      <c r="BE20" s="171">
        <f aca="true" t="shared" si="12" ref="BE20:BE30">+E20+AE20</f>
        <v>772580</v>
      </c>
      <c r="BF20" s="171">
        <f aca="true" t="shared" si="13" ref="BF20:BF30">+F20+AF20</f>
        <v>780687</v>
      </c>
      <c r="BG20" s="171">
        <f aca="true" t="shared" si="14" ref="BG20:BG30">+G20+AG20</f>
        <v>919760</v>
      </c>
      <c r="BH20" s="171">
        <f aca="true" t="shared" si="15" ref="BH20:BH30">+H20+AH20</f>
        <v>763414</v>
      </c>
      <c r="BI20" s="171">
        <f aca="true" t="shared" si="16" ref="BI20:BI30">+I20+AI20</f>
        <v>845469</v>
      </c>
      <c r="BJ20" s="171">
        <f aca="true" t="shared" si="17" ref="BJ20:BJ30">+J20+AJ20</f>
        <v>770170</v>
      </c>
      <c r="BK20" s="171">
        <f aca="true" t="shared" si="18" ref="BK20:BK30">+K20+AK20</f>
        <v>922605</v>
      </c>
      <c r="BL20" s="171">
        <f aca="true" t="shared" si="19" ref="BL20:BL30">+L20+AL20</f>
        <v>591373</v>
      </c>
      <c r="BM20" s="171">
        <f aca="true" t="shared" si="20" ref="BM20:BM30">+M20+AM20</f>
        <v>665274</v>
      </c>
      <c r="BN20" s="171">
        <f aca="true" t="shared" si="21" ref="BN20:BN30">+N20+AN20</f>
        <v>962238</v>
      </c>
      <c r="BO20" s="171">
        <f aca="true" t="shared" si="22" ref="BO20:BO30">+O20+AO20</f>
        <v>1013328</v>
      </c>
      <c r="BP20" s="171">
        <f aca="true" t="shared" si="23" ref="BP20:BP30">+P20+AP20</f>
        <v>889757</v>
      </c>
      <c r="BQ20" s="171">
        <f aca="true" t="shared" si="24" ref="BQ20:BQ30">+Q20+AQ20</f>
        <v>1155172</v>
      </c>
      <c r="BR20" s="171">
        <f aca="true" t="shared" si="25" ref="BR20:BR30">+R20+AR20</f>
        <v>1136082</v>
      </c>
      <c r="BS20" s="171">
        <f t="shared" si="6"/>
        <v>1218951</v>
      </c>
      <c r="BT20" s="171">
        <f t="shared" si="7"/>
        <v>959862</v>
      </c>
      <c r="BU20" s="171">
        <f t="shared" si="8"/>
        <v>1026837</v>
      </c>
      <c r="BV20" s="171">
        <f t="shared" si="9"/>
        <v>1009864</v>
      </c>
      <c r="BW20" s="171">
        <f aca="true" t="shared" si="26" ref="BW20:BW30">+W20+AW20</f>
        <v>1136197</v>
      </c>
      <c r="BX20" s="171"/>
      <c r="BY20" s="171"/>
      <c r="BZ20" s="171"/>
    </row>
    <row r="21" spans="2:78" ht="15.75" thickBot="1">
      <c r="B21" s="138" t="s">
        <v>45</v>
      </c>
      <c r="C21" s="129">
        <v>1740974</v>
      </c>
      <c r="D21" s="129">
        <v>803958</v>
      </c>
      <c r="E21" s="129">
        <v>984140</v>
      </c>
      <c r="F21" s="129">
        <v>958998</v>
      </c>
      <c r="G21" s="129">
        <v>1618444</v>
      </c>
      <c r="H21" s="129">
        <v>793769</v>
      </c>
      <c r="I21" s="129">
        <v>1086352</v>
      </c>
      <c r="J21" s="129">
        <v>850002</v>
      </c>
      <c r="K21" s="129">
        <v>1599716</v>
      </c>
      <c r="L21" s="129">
        <v>390328</v>
      </c>
      <c r="M21" s="129">
        <v>471773</v>
      </c>
      <c r="N21" s="129">
        <v>1102256</v>
      </c>
      <c r="O21" s="129">
        <v>1413441</v>
      </c>
      <c r="P21" s="129">
        <v>787870</v>
      </c>
      <c r="Q21" s="129">
        <v>1465621</v>
      </c>
      <c r="R21" s="129">
        <v>1448004</v>
      </c>
      <c r="S21" s="129">
        <v>2055423</v>
      </c>
      <c r="T21" s="129">
        <v>1093393</v>
      </c>
      <c r="U21" s="129">
        <v>1212740</v>
      </c>
      <c r="V21" s="129">
        <v>1045718</v>
      </c>
      <c r="W21" s="129">
        <v>2385633</v>
      </c>
      <c r="X21" s="129"/>
      <c r="Y21" s="129"/>
      <c r="Z21" s="129"/>
      <c r="AB21" s="139" t="s">
        <v>45</v>
      </c>
      <c r="AC21" s="140">
        <v>534826</v>
      </c>
      <c r="AD21" s="140">
        <v>512850</v>
      </c>
      <c r="AE21" s="140">
        <v>495101</v>
      </c>
      <c r="AF21" s="140">
        <v>523731</v>
      </c>
      <c r="AG21" s="140">
        <v>534309</v>
      </c>
      <c r="AH21" s="140">
        <v>510320</v>
      </c>
      <c r="AI21" s="140">
        <v>502132</v>
      </c>
      <c r="AJ21" s="140">
        <v>492358</v>
      </c>
      <c r="AK21" s="140">
        <v>528754</v>
      </c>
      <c r="AL21" s="140">
        <v>427346</v>
      </c>
      <c r="AM21" s="140">
        <v>458159</v>
      </c>
      <c r="AN21" s="140">
        <v>527984</v>
      </c>
      <c r="AO21" s="140">
        <v>560503</v>
      </c>
      <c r="AP21" s="140">
        <v>549229</v>
      </c>
      <c r="AQ21" s="140">
        <v>597894</v>
      </c>
      <c r="AR21" s="140">
        <v>615708</v>
      </c>
      <c r="AS21" s="140">
        <v>625885</v>
      </c>
      <c r="AT21" s="140">
        <v>573340</v>
      </c>
      <c r="AU21" s="140">
        <v>559387</v>
      </c>
      <c r="AV21" s="140">
        <v>500342</v>
      </c>
      <c r="AW21" s="140">
        <v>60840</v>
      </c>
      <c r="AX21" s="140"/>
      <c r="AY21" s="140"/>
      <c r="AZ21" s="140"/>
      <c r="BA21" s="124"/>
      <c r="BB21" s="181" t="s">
        <v>45</v>
      </c>
      <c r="BC21" s="173">
        <f t="shared" si="10"/>
        <v>2275800</v>
      </c>
      <c r="BD21" s="173">
        <f t="shared" si="11"/>
        <v>1316808</v>
      </c>
      <c r="BE21" s="173">
        <f t="shared" si="12"/>
        <v>1479241</v>
      </c>
      <c r="BF21" s="173">
        <f t="shared" si="13"/>
        <v>1482729</v>
      </c>
      <c r="BG21" s="173">
        <f t="shared" si="14"/>
        <v>2152753</v>
      </c>
      <c r="BH21" s="173">
        <f t="shared" si="15"/>
        <v>1304089</v>
      </c>
      <c r="BI21" s="173">
        <f t="shared" si="16"/>
        <v>1588484</v>
      </c>
      <c r="BJ21" s="173">
        <f t="shared" si="17"/>
        <v>1342360</v>
      </c>
      <c r="BK21" s="173">
        <f t="shared" si="18"/>
        <v>2128470</v>
      </c>
      <c r="BL21" s="173">
        <f t="shared" si="19"/>
        <v>817674</v>
      </c>
      <c r="BM21" s="173">
        <f t="shared" si="20"/>
        <v>929932</v>
      </c>
      <c r="BN21" s="173">
        <f t="shared" si="21"/>
        <v>1630240</v>
      </c>
      <c r="BO21" s="173">
        <f t="shared" si="22"/>
        <v>1973944</v>
      </c>
      <c r="BP21" s="173">
        <f t="shared" si="23"/>
        <v>1337099</v>
      </c>
      <c r="BQ21" s="173">
        <f t="shared" si="24"/>
        <v>2063515</v>
      </c>
      <c r="BR21" s="173">
        <f t="shared" si="25"/>
        <v>2063712</v>
      </c>
      <c r="BS21" s="173">
        <f t="shared" si="6"/>
        <v>2681308</v>
      </c>
      <c r="BT21" s="173">
        <f t="shared" si="7"/>
        <v>1666733</v>
      </c>
      <c r="BU21" s="173">
        <f t="shared" si="8"/>
        <v>1772127</v>
      </c>
      <c r="BV21" s="173">
        <f t="shared" si="9"/>
        <v>1546060</v>
      </c>
      <c r="BW21" s="173">
        <f t="shared" si="26"/>
        <v>2446473</v>
      </c>
      <c r="BX21" s="173"/>
      <c r="BY21" s="173"/>
      <c r="BZ21" s="173"/>
    </row>
    <row r="22" spans="2:78" ht="15.75" customHeight="1" thickBot="1">
      <c r="B22" s="139" t="s">
        <v>46</v>
      </c>
      <c r="C22" s="127">
        <v>5531994</v>
      </c>
      <c r="D22" s="127">
        <v>3521221</v>
      </c>
      <c r="E22" s="127">
        <v>4360431</v>
      </c>
      <c r="F22" s="127">
        <v>4280827</v>
      </c>
      <c r="G22" s="127">
        <v>5708694</v>
      </c>
      <c r="H22" s="127">
        <v>3880741</v>
      </c>
      <c r="I22" s="127">
        <v>4625654</v>
      </c>
      <c r="J22" s="127">
        <v>3325784</v>
      </c>
      <c r="K22" s="127">
        <v>5545377</v>
      </c>
      <c r="L22" s="127">
        <v>1560118</v>
      </c>
      <c r="M22" s="127">
        <v>2311941</v>
      </c>
      <c r="N22" s="127">
        <v>4563379</v>
      </c>
      <c r="O22" s="127">
        <v>4926153</v>
      </c>
      <c r="P22" s="127">
        <v>3049068</v>
      </c>
      <c r="Q22" s="127">
        <v>5544350</v>
      </c>
      <c r="R22" s="127">
        <v>5768584</v>
      </c>
      <c r="S22" s="127">
        <v>6681544</v>
      </c>
      <c r="T22" s="127">
        <v>4822706</v>
      </c>
      <c r="U22" s="127">
        <v>4888099</v>
      </c>
      <c r="V22" s="127">
        <v>5273308</v>
      </c>
      <c r="W22" s="127">
        <v>6561359</v>
      </c>
      <c r="X22" s="127"/>
      <c r="Y22" s="127"/>
      <c r="Z22" s="127"/>
      <c r="AB22" s="138" t="s">
        <v>46</v>
      </c>
      <c r="AC22" s="141">
        <v>1445366</v>
      </c>
      <c r="AD22" s="141">
        <v>1390877</v>
      </c>
      <c r="AE22" s="141">
        <v>1403861</v>
      </c>
      <c r="AF22" s="141">
        <v>1444535</v>
      </c>
      <c r="AG22" s="141">
        <v>1437556</v>
      </c>
      <c r="AH22" s="141">
        <v>1412037</v>
      </c>
      <c r="AI22" s="141">
        <v>1415932</v>
      </c>
      <c r="AJ22" s="141">
        <v>1121320</v>
      </c>
      <c r="AK22" s="141">
        <v>1429469</v>
      </c>
      <c r="AL22" s="141">
        <v>1094673</v>
      </c>
      <c r="AM22" s="141">
        <v>1223556</v>
      </c>
      <c r="AN22" s="141">
        <v>1371233</v>
      </c>
      <c r="AO22" s="141">
        <v>1407288</v>
      </c>
      <c r="AP22" s="141">
        <v>1423045</v>
      </c>
      <c r="AQ22" s="141">
        <v>1500434</v>
      </c>
      <c r="AR22" s="141">
        <v>1528935</v>
      </c>
      <c r="AS22" s="141">
        <v>1561178</v>
      </c>
      <c r="AT22" s="141">
        <v>1492139</v>
      </c>
      <c r="AU22" s="141">
        <v>1389317</v>
      </c>
      <c r="AV22" s="141">
        <v>1528250</v>
      </c>
      <c r="AW22" s="141">
        <v>1492846</v>
      </c>
      <c r="AX22" s="141"/>
      <c r="AY22" s="141"/>
      <c r="AZ22" s="141"/>
      <c r="BA22" s="124"/>
      <c r="BB22" s="182" t="s">
        <v>46</v>
      </c>
      <c r="BC22" s="171">
        <f t="shared" si="10"/>
        <v>6977360</v>
      </c>
      <c r="BD22" s="171">
        <f t="shared" si="11"/>
        <v>4912098</v>
      </c>
      <c r="BE22" s="171">
        <f t="shared" si="12"/>
        <v>5764292</v>
      </c>
      <c r="BF22" s="171">
        <f t="shared" si="13"/>
        <v>5725362</v>
      </c>
      <c r="BG22" s="171">
        <f t="shared" si="14"/>
        <v>7146250</v>
      </c>
      <c r="BH22" s="171">
        <f t="shared" si="15"/>
        <v>5292778</v>
      </c>
      <c r="BI22" s="171">
        <f t="shared" si="16"/>
        <v>6041586</v>
      </c>
      <c r="BJ22" s="171">
        <f t="shared" si="17"/>
        <v>4447104</v>
      </c>
      <c r="BK22" s="171">
        <f t="shared" si="18"/>
        <v>6974846</v>
      </c>
      <c r="BL22" s="171">
        <f t="shared" si="19"/>
        <v>2654791</v>
      </c>
      <c r="BM22" s="171">
        <f t="shared" si="20"/>
        <v>3535497</v>
      </c>
      <c r="BN22" s="171">
        <f t="shared" si="21"/>
        <v>5934612</v>
      </c>
      <c r="BO22" s="171">
        <f t="shared" si="22"/>
        <v>6333441</v>
      </c>
      <c r="BP22" s="171">
        <f t="shared" si="23"/>
        <v>4472113</v>
      </c>
      <c r="BQ22" s="171">
        <f t="shared" si="24"/>
        <v>7044784</v>
      </c>
      <c r="BR22" s="171">
        <f t="shared" si="25"/>
        <v>7297519</v>
      </c>
      <c r="BS22" s="171">
        <f t="shared" si="6"/>
        <v>8242722</v>
      </c>
      <c r="BT22" s="171">
        <f t="shared" si="7"/>
        <v>6314845</v>
      </c>
      <c r="BU22" s="171">
        <f t="shared" si="8"/>
        <v>6277416</v>
      </c>
      <c r="BV22" s="171">
        <f t="shared" si="9"/>
        <v>6801558</v>
      </c>
      <c r="BW22" s="171">
        <f t="shared" si="26"/>
        <v>8054205</v>
      </c>
      <c r="BX22" s="171"/>
      <c r="BY22" s="171"/>
      <c r="BZ22" s="171"/>
    </row>
    <row r="23" spans="2:78" ht="15.75" thickBot="1">
      <c r="B23" s="138" t="s">
        <v>15</v>
      </c>
      <c r="C23" s="129">
        <v>1046465</v>
      </c>
      <c r="D23" s="129">
        <v>520760</v>
      </c>
      <c r="E23" s="129">
        <v>640486</v>
      </c>
      <c r="F23" s="129">
        <v>647925</v>
      </c>
      <c r="G23" s="129">
        <v>1072986</v>
      </c>
      <c r="H23" s="129">
        <v>574177</v>
      </c>
      <c r="I23" s="129">
        <v>758905</v>
      </c>
      <c r="J23" s="129">
        <v>586019</v>
      </c>
      <c r="K23" s="129">
        <v>1048628</v>
      </c>
      <c r="L23" s="129">
        <v>210831</v>
      </c>
      <c r="M23" s="129">
        <v>336079</v>
      </c>
      <c r="N23" s="129">
        <v>827939</v>
      </c>
      <c r="O23" s="129">
        <v>985202</v>
      </c>
      <c r="P23" s="129">
        <v>554638</v>
      </c>
      <c r="Q23" s="129">
        <v>1001991</v>
      </c>
      <c r="R23" s="129">
        <v>944727</v>
      </c>
      <c r="S23" s="129">
        <v>975076</v>
      </c>
      <c r="T23" s="129">
        <v>646096</v>
      </c>
      <c r="U23" s="129">
        <v>618045</v>
      </c>
      <c r="V23" s="129">
        <v>840090</v>
      </c>
      <c r="W23" s="129">
        <v>1454705</v>
      </c>
      <c r="X23" s="129"/>
      <c r="Y23" s="129"/>
      <c r="Z23" s="129"/>
      <c r="AB23" s="139" t="s">
        <v>15</v>
      </c>
      <c r="AC23" s="140">
        <v>211628</v>
      </c>
      <c r="AD23" s="140">
        <v>207346</v>
      </c>
      <c r="AE23" s="140">
        <v>193285</v>
      </c>
      <c r="AF23" s="140">
        <v>208515</v>
      </c>
      <c r="AG23" s="140">
        <v>209585</v>
      </c>
      <c r="AH23" s="140">
        <v>205493</v>
      </c>
      <c r="AI23" s="140">
        <v>207858</v>
      </c>
      <c r="AJ23" s="140">
        <v>189065</v>
      </c>
      <c r="AK23" s="140">
        <v>201249</v>
      </c>
      <c r="AL23" s="140">
        <v>144708</v>
      </c>
      <c r="AM23" s="140">
        <v>162396</v>
      </c>
      <c r="AN23" s="140">
        <v>200791</v>
      </c>
      <c r="AO23" s="140">
        <v>209721</v>
      </c>
      <c r="AP23" s="140">
        <v>204428</v>
      </c>
      <c r="AQ23" s="140">
        <v>210446</v>
      </c>
      <c r="AR23" s="140">
        <v>215331</v>
      </c>
      <c r="AS23" s="140">
        <v>172272</v>
      </c>
      <c r="AT23" s="140">
        <v>168298</v>
      </c>
      <c r="AU23" s="140">
        <v>169971</v>
      </c>
      <c r="AV23" s="140">
        <v>191671</v>
      </c>
      <c r="AW23" s="140">
        <v>254364</v>
      </c>
      <c r="AX23" s="140"/>
      <c r="AY23" s="140"/>
      <c r="AZ23" s="140"/>
      <c r="BA23" s="124"/>
      <c r="BB23" s="181" t="s">
        <v>15</v>
      </c>
      <c r="BC23" s="173">
        <f t="shared" si="10"/>
        <v>1258093</v>
      </c>
      <c r="BD23" s="173">
        <f t="shared" si="11"/>
        <v>728106</v>
      </c>
      <c r="BE23" s="173">
        <f t="shared" si="12"/>
        <v>833771</v>
      </c>
      <c r="BF23" s="173">
        <f t="shared" si="13"/>
        <v>856440</v>
      </c>
      <c r="BG23" s="173">
        <f t="shared" si="14"/>
        <v>1282571</v>
      </c>
      <c r="BH23" s="173">
        <f t="shared" si="15"/>
        <v>779670</v>
      </c>
      <c r="BI23" s="173">
        <f t="shared" si="16"/>
        <v>966763</v>
      </c>
      <c r="BJ23" s="173">
        <f t="shared" si="17"/>
        <v>775084</v>
      </c>
      <c r="BK23" s="173">
        <f t="shared" si="18"/>
        <v>1249877</v>
      </c>
      <c r="BL23" s="173">
        <f t="shared" si="19"/>
        <v>355539</v>
      </c>
      <c r="BM23" s="173">
        <f t="shared" si="20"/>
        <v>498475</v>
      </c>
      <c r="BN23" s="173">
        <f t="shared" si="21"/>
        <v>1028730</v>
      </c>
      <c r="BO23" s="173">
        <f t="shared" si="22"/>
        <v>1194923</v>
      </c>
      <c r="BP23" s="173">
        <f t="shared" si="23"/>
        <v>759066</v>
      </c>
      <c r="BQ23" s="173">
        <f t="shared" si="24"/>
        <v>1212437</v>
      </c>
      <c r="BR23" s="173">
        <f t="shared" si="25"/>
        <v>1160058</v>
      </c>
      <c r="BS23" s="173">
        <f t="shared" si="6"/>
        <v>1147348</v>
      </c>
      <c r="BT23" s="173">
        <f t="shared" si="7"/>
        <v>814394</v>
      </c>
      <c r="BU23" s="173">
        <f t="shared" si="8"/>
        <v>788016</v>
      </c>
      <c r="BV23" s="173">
        <f t="shared" si="9"/>
        <v>1031761</v>
      </c>
      <c r="BW23" s="173">
        <f t="shared" si="26"/>
        <v>1709069</v>
      </c>
      <c r="BX23" s="173"/>
      <c r="BY23" s="173"/>
      <c r="BZ23" s="173"/>
    </row>
    <row r="24" spans="2:78" ht="15.75" customHeight="1" thickBot="1">
      <c r="B24" s="139" t="s">
        <v>37</v>
      </c>
      <c r="C24" s="127">
        <v>19020574</v>
      </c>
      <c r="D24" s="127">
        <v>17427093</v>
      </c>
      <c r="E24" s="142">
        <v>17997997</v>
      </c>
      <c r="F24" s="127">
        <v>19061474</v>
      </c>
      <c r="G24" s="127">
        <v>19728214</v>
      </c>
      <c r="H24" s="127">
        <v>18204220</v>
      </c>
      <c r="I24" s="127">
        <v>19147988</v>
      </c>
      <c r="J24" s="127">
        <v>17046437</v>
      </c>
      <c r="K24" s="127">
        <v>17777385</v>
      </c>
      <c r="L24" s="127">
        <v>9122869</v>
      </c>
      <c r="M24" s="127">
        <v>12848487</v>
      </c>
      <c r="N24" s="127">
        <v>19321160</v>
      </c>
      <c r="O24" s="127">
        <v>18540333</v>
      </c>
      <c r="P24" s="127">
        <v>16047926</v>
      </c>
      <c r="Q24" s="127">
        <v>22440368</v>
      </c>
      <c r="R24" s="127">
        <v>24424908</v>
      </c>
      <c r="S24" s="127">
        <v>23412613</v>
      </c>
      <c r="T24" s="127">
        <v>21253900</v>
      </c>
      <c r="U24" s="127">
        <v>21550528</v>
      </c>
      <c r="V24" s="127">
        <v>22360338</v>
      </c>
      <c r="W24" s="127">
        <v>22068261</v>
      </c>
      <c r="X24" s="127"/>
      <c r="Y24" s="127"/>
      <c r="Z24" s="127"/>
      <c r="AB24" s="143" t="s">
        <v>37</v>
      </c>
      <c r="AC24" s="144">
        <v>3099148</v>
      </c>
      <c r="AD24" s="144">
        <v>2970196</v>
      </c>
      <c r="AE24" s="145">
        <v>2666814</v>
      </c>
      <c r="AF24" s="144">
        <v>2996563</v>
      </c>
      <c r="AG24" s="144">
        <v>3158714</v>
      </c>
      <c r="AH24" s="144">
        <v>2937592</v>
      </c>
      <c r="AI24" s="144">
        <v>2783163</v>
      </c>
      <c r="AJ24" s="144">
        <v>2534298</v>
      </c>
      <c r="AK24" s="144">
        <v>2878149</v>
      </c>
      <c r="AL24" s="144">
        <v>2165882</v>
      </c>
      <c r="AM24" s="144">
        <v>2264250</v>
      </c>
      <c r="AN24" s="144">
        <v>2814394</v>
      </c>
      <c r="AO24" s="144">
        <v>3015535</v>
      </c>
      <c r="AP24" s="144">
        <v>2826528</v>
      </c>
      <c r="AQ24" s="144">
        <v>2908077</v>
      </c>
      <c r="AR24" s="144">
        <v>3192337</v>
      </c>
      <c r="AS24" s="144">
        <v>3299640</v>
      </c>
      <c r="AT24" s="144">
        <v>3022098</v>
      </c>
      <c r="AU24" s="144">
        <v>2805442</v>
      </c>
      <c r="AV24" s="144">
        <v>3076163</v>
      </c>
      <c r="AW24" s="144">
        <v>3137039</v>
      </c>
      <c r="AX24" s="144"/>
      <c r="AY24" s="144"/>
      <c r="AZ24" s="144"/>
      <c r="BA24" s="124"/>
      <c r="BB24" s="182" t="s">
        <v>37</v>
      </c>
      <c r="BC24" s="171">
        <f t="shared" si="10"/>
        <v>22119722</v>
      </c>
      <c r="BD24" s="171">
        <f t="shared" si="11"/>
        <v>20397289</v>
      </c>
      <c r="BE24" s="171">
        <f t="shared" si="12"/>
        <v>20664811</v>
      </c>
      <c r="BF24" s="171">
        <f t="shared" si="13"/>
        <v>22058037</v>
      </c>
      <c r="BG24" s="171">
        <f t="shared" si="14"/>
        <v>22886928</v>
      </c>
      <c r="BH24" s="171">
        <f t="shared" si="15"/>
        <v>21141812</v>
      </c>
      <c r="BI24" s="171">
        <f t="shared" si="16"/>
        <v>21931151</v>
      </c>
      <c r="BJ24" s="171">
        <f t="shared" si="17"/>
        <v>19580735</v>
      </c>
      <c r="BK24" s="171">
        <f t="shared" si="18"/>
        <v>20655534</v>
      </c>
      <c r="BL24" s="171">
        <f t="shared" si="19"/>
        <v>11288751</v>
      </c>
      <c r="BM24" s="171">
        <f t="shared" si="20"/>
        <v>15112737</v>
      </c>
      <c r="BN24" s="171">
        <f t="shared" si="21"/>
        <v>22135554</v>
      </c>
      <c r="BO24" s="171">
        <f t="shared" si="22"/>
        <v>21555868</v>
      </c>
      <c r="BP24" s="171">
        <f t="shared" si="23"/>
        <v>18874454</v>
      </c>
      <c r="BQ24" s="171">
        <f t="shared" si="24"/>
        <v>25348445</v>
      </c>
      <c r="BR24" s="171">
        <f t="shared" si="25"/>
        <v>27617245</v>
      </c>
      <c r="BS24" s="171">
        <f t="shared" si="6"/>
        <v>26712253</v>
      </c>
      <c r="BT24" s="171">
        <f t="shared" si="7"/>
        <v>24275998</v>
      </c>
      <c r="BU24" s="171">
        <f t="shared" si="8"/>
        <v>24355970</v>
      </c>
      <c r="BV24" s="171">
        <f t="shared" si="9"/>
        <v>25436501</v>
      </c>
      <c r="BW24" s="171">
        <f t="shared" si="26"/>
        <v>25205300</v>
      </c>
      <c r="BX24" s="171"/>
      <c r="BY24" s="171"/>
      <c r="BZ24" s="171"/>
    </row>
    <row r="25" spans="2:78" ht="15.75" thickBot="1">
      <c r="B25" s="138" t="s">
        <v>47</v>
      </c>
      <c r="C25" s="129">
        <v>7366825</v>
      </c>
      <c r="D25" s="129">
        <v>5716467</v>
      </c>
      <c r="E25" s="129">
        <v>6145902</v>
      </c>
      <c r="F25" s="129">
        <v>6226601</v>
      </c>
      <c r="G25" s="129">
        <v>7479055</v>
      </c>
      <c r="H25" s="129">
        <v>5886408</v>
      </c>
      <c r="I25" s="129">
        <v>6470791</v>
      </c>
      <c r="J25" s="129">
        <v>6047107</v>
      </c>
      <c r="K25" s="129">
        <v>7168123</v>
      </c>
      <c r="L25" s="129">
        <v>3175766</v>
      </c>
      <c r="M25" s="129">
        <v>4697055</v>
      </c>
      <c r="N25" s="129">
        <v>6685240</v>
      </c>
      <c r="O25" s="129">
        <v>6723233</v>
      </c>
      <c r="P25" s="129">
        <v>5308846</v>
      </c>
      <c r="Q25" s="129">
        <v>7704250</v>
      </c>
      <c r="R25" s="129">
        <v>7977358</v>
      </c>
      <c r="S25" s="129">
        <v>8337788</v>
      </c>
      <c r="T25" s="129">
        <v>6396052</v>
      </c>
      <c r="U25" s="129">
        <v>6543086</v>
      </c>
      <c r="V25" s="129">
        <v>6974564</v>
      </c>
      <c r="W25" s="129">
        <v>7857748</v>
      </c>
      <c r="X25" s="129"/>
      <c r="Y25" s="129"/>
      <c r="Z25" s="129"/>
      <c r="AB25" s="139" t="s">
        <v>47</v>
      </c>
      <c r="AC25" s="140">
        <v>1949861</v>
      </c>
      <c r="AD25" s="140">
        <v>1837086</v>
      </c>
      <c r="AE25" s="140">
        <v>1670057</v>
      </c>
      <c r="AF25" s="140">
        <v>1854178</v>
      </c>
      <c r="AG25" s="140">
        <v>1936923</v>
      </c>
      <c r="AH25" s="140">
        <v>1792251</v>
      </c>
      <c r="AI25" s="140">
        <v>1709177</v>
      </c>
      <c r="AJ25" s="140">
        <v>1768924</v>
      </c>
      <c r="AK25" s="140">
        <v>1872741</v>
      </c>
      <c r="AL25" s="140">
        <v>1249870</v>
      </c>
      <c r="AM25" s="140">
        <v>1405173</v>
      </c>
      <c r="AN25" s="140">
        <v>1691328</v>
      </c>
      <c r="AO25" s="140">
        <v>1786026</v>
      </c>
      <c r="AP25" s="140">
        <v>1654679</v>
      </c>
      <c r="AQ25" s="140">
        <v>1738952</v>
      </c>
      <c r="AR25" s="140">
        <v>1879479</v>
      </c>
      <c r="AS25" s="140">
        <v>1799303</v>
      </c>
      <c r="AT25" s="140">
        <v>1677731</v>
      </c>
      <c r="AU25" s="140">
        <v>1545867</v>
      </c>
      <c r="AV25" s="140">
        <v>1731807</v>
      </c>
      <c r="AW25" s="140">
        <v>1585764</v>
      </c>
      <c r="AX25" s="140"/>
      <c r="AY25" s="140"/>
      <c r="AZ25" s="140"/>
      <c r="BA25" s="124"/>
      <c r="BB25" s="181" t="s">
        <v>47</v>
      </c>
      <c r="BC25" s="173">
        <f t="shared" si="10"/>
        <v>9316686</v>
      </c>
      <c r="BD25" s="173">
        <f t="shared" si="11"/>
        <v>7553553</v>
      </c>
      <c r="BE25" s="173">
        <f t="shared" si="12"/>
        <v>7815959</v>
      </c>
      <c r="BF25" s="173">
        <f t="shared" si="13"/>
        <v>8080779</v>
      </c>
      <c r="BG25" s="173">
        <f t="shared" si="14"/>
        <v>9415978</v>
      </c>
      <c r="BH25" s="173">
        <f t="shared" si="15"/>
        <v>7678659</v>
      </c>
      <c r="BI25" s="173">
        <f t="shared" si="16"/>
        <v>8179968</v>
      </c>
      <c r="BJ25" s="173">
        <f t="shared" si="17"/>
        <v>7816031</v>
      </c>
      <c r="BK25" s="173">
        <f t="shared" si="18"/>
        <v>9040864</v>
      </c>
      <c r="BL25" s="173">
        <f t="shared" si="19"/>
        <v>4425636</v>
      </c>
      <c r="BM25" s="173">
        <f t="shared" si="20"/>
        <v>6102228</v>
      </c>
      <c r="BN25" s="173">
        <f t="shared" si="21"/>
        <v>8376568</v>
      </c>
      <c r="BO25" s="173">
        <f t="shared" si="22"/>
        <v>8509259</v>
      </c>
      <c r="BP25" s="173">
        <f t="shared" si="23"/>
        <v>6963525</v>
      </c>
      <c r="BQ25" s="173">
        <f t="shared" si="24"/>
        <v>9443202</v>
      </c>
      <c r="BR25" s="173">
        <f t="shared" si="25"/>
        <v>9856837</v>
      </c>
      <c r="BS25" s="173">
        <f t="shared" si="6"/>
        <v>10137091</v>
      </c>
      <c r="BT25" s="173">
        <f t="shared" si="7"/>
        <v>8073783</v>
      </c>
      <c r="BU25" s="173">
        <f t="shared" si="8"/>
        <v>8088953</v>
      </c>
      <c r="BV25" s="173">
        <f t="shared" si="9"/>
        <v>8706371</v>
      </c>
      <c r="BW25" s="173">
        <f t="shared" si="26"/>
        <v>9443512</v>
      </c>
      <c r="BX25" s="173"/>
      <c r="BY25" s="173"/>
      <c r="BZ25" s="173"/>
    </row>
    <row r="26" spans="2:78" ht="15.75" thickBot="1">
      <c r="B26" s="139" t="s">
        <v>48</v>
      </c>
      <c r="C26" s="127">
        <v>3870821</v>
      </c>
      <c r="D26" s="127">
        <v>2355443</v>
      </c>
      <c r="E26" s="127">
        <v>2681603</v>
      </c>
      <c r="F26" s="127">
        <v>2737686</v>
      </c>
      <c r="G26" s="127">
        <v>3969570</v>
      </c>
      <c r="H26" s="127">
        <v>2540052</v>
      </c>
      <c r="I26" s="127">
        <v>2897796</v>
      </c>
      <c r="J26" s="127">
        <v>2765803</v>
      </c>
      <c r="K26" s="127">
        <v>3998764</v>
      </c>
      <c r="L26" s="127">
        <v>1639052</v>
      </c>
      <c r="M26" s="127">
        <v>2348361</v>
      </c>
      <c r="N26" s="127">
        <v>3118902</v>
      </c>
      <c r="O26" s="127">
        <v>3823182</v>
      </c>
      <c r="P26" s="127">
        <v>2914809</v>
      </c>
      <c r="Q26" s="127">
        <v>4374861</v>
      </c>
      <c r="R26" s="127">
        <v>4347962</v>
      </c>
      <c r="S26" s="127">
        <v>5540494</v>
      </c>
      <c r="T26" s="127">
        <v>3442838</v>
      </c>
      <c r="U26" s="127">
        <v>3647048</v>
      </c>
      <c r="V26" s="127">
        <v>3656478</v>
      </c>
      <c r="W26" s="127">
        <v>4806116</v>
      </c>
      <c r="X26" s="127"/>
      <c r="Y26" s="127"/>
      <c r="Z26" s="127"/>
      <c r="AB26" s="143" t="s">
        <v>48</v>
      </c>
      <c r="AC26" s="144">
        <v>1255021</v>
      </c>
      <c r="AD26" s="144">
        <v>1201759</v>
      </c>
      <c r="AE26" s="144">
        <v>1146318</v>
      </c>
      <c r="AF26" s="144">
        <v>1226370</v>
      </c>
      <c r="AG26" s="144">
        <v>1348387</v>
      </c>
      <c r="AH26" s="144">
        <v>1288856</v>
      </c>
      <c r="AI26" s="144">
        <v>1209980</v>
      </c>
      <c r="AJ26" s="144">
        <v>1247262</v>
      </c>
      <c r="AK26" s="144">
        <v>1312746</v>
      </c>
      <c r="AL26" s="144">
        <v>1025786</v>
      </c>
      <c r="AM26" s="144">
        <v>1105935</v>
      </c>
      <c r="AN26" s="144">
        <v>1273232</v>
      </c>
      <c r="AO26" s="144">
        <v>1361923</v>
      </c>
      <c r="AP26" s="144">
        <v>1311099</v>
      </c>
      <c r="AQ26" s="144">
        <v>1425304</v>
      </c>
      <c r="AR26" s="144">
        <v>1464743</v>
      </c>
      <c r="AS26" s="144">
        <v>1477183</v>
      </c>
      <c r="AT26" s="144">
        <v>1368105</v>
      </c>
      <c r="AU26" s="144">
        <v>1358261</v>
      </c>
      <c r="AV26" s="144">
        <v>1383789</v>
      </c>
      <c r="AW26" s="144">
        <v>1406855</v>
      </c>
      <c r="AX26" s="144"/>
      <c r="AY26" s="144"/>
      <c r="AZ26" s="144"/>
      <c r="BA26" s="124"/>
      <c r="BB26" s="182" t="s">
        <v>48</v>
      </c>
      <c r="BC26" s="171">
        <f t="shared" si="10"/>
        <v>5125842</v>
      </c>
      <c r="BD26" s="171">
        <f t="shared" si="11"/>
        <v>3557202</v>
      </c>
      <c r="BE26" s="171">
        <f t="shared" si="12"/>
        <v>3827921</v>
      </c>
      <c r="BF26" s="171">
        <f t="shared" si="13"/>
        <v>3964056</v>
      </c>
      <c r="BG26" s="171">
        <f t="shared" si="14"/>
        <v>5317957</v>
      </c>
      <c r="BH26" s="171">
        <f t="shared" si="15"/>
        <v>3828908</v>
      </c>
      <c r="BI26" s="171">
        <f t="shared" si="16"/>
        <v>4107776</v>
      </c>
      <c r="BJ26" s="171">
        <f t="shared" si="17"/>
        <v>4013065</v>
      </c>
      <c r="BK26" s="171">
        <f t="shared" si="18"/>
        <v>5311510</v>
      </c>
      <c r="BL26" s="171">
        <f t="shared" si="19"/>
        <v>2664838</v>
      </c>
      <c r="BM26" s="171">
        <f t="shared" si="20"/>
        <v>3454296</v>
      </c>
      <c r="BN26" s="171">
        <f t="shared" si="21"/>
        <v>4392134</v>
      </c>
      <c r="BO26" s="171">
        <f t="shared" si="22"/>
        <v>5185105</v>
      </c>
      <c r="BP26" s="171">
        <f t="shared" si="23"/>
        <v>4225908</v>
      </c>
      <c r="BQ26" s="171">
        <f t="shared" si="24"/>
        <v>5800165</v>
      </c>
      <c r="BR26" s="171">
        <f t="shared" si="25"/>
        <v>5812705</v>
      </c>
      <c r="BS26" s="171">
        <f t="shared" si="6"/>
        <v>7017677</v>
      </c>
      <c r="BT26" s="171">
        <f t="shared" si="7"/>
        <v>4810943</v>
      </c>
      <c r="BU26" s="171">
        <f t="shared" si="8"/>
        <v>5005309</v>
      </c>
      <c r="BV26" s="171">
        <f t="shared" si="9"/>
        <v>5040267</v>
      </c>
      <c r="BW26" s="171">
        <f t="shared" si="26"/>
        <v>6212971</v>
      </c>
      <c r="BX26" s="171"/>
      <c r="BY26" s="171"/>
      <c r="BZ26" s="171"/>
    </row>
    <row r="27" spans="2:78" ht="15.75" thickBot="1">
      <c r="B27" s="138" t="s">
        <v>25</v>
      </c>
      <c r="C27" s="129">
        <v>5135138</v>
      </c>
      <c r="D27" s="129">
        <v>3433365</v>
      </c>
      <c r="E27" s="129">
        <v>3689152</v>
      </c>
      <c r="F27" s="129">
        <v>3891450</v>
      </c>
      <c r="G27" s="129">
        <v>5287477</v>
      </c>
      <c r="H27" s="129">
        <v>3663549</v>
      </c>
      <c r="I27" s="129">
        <v>3971208</v>
      </c>
      <c r="J27" s="129">
        <v>3916187</v>
      </c>
      <c r="K27" s="129">
        <v>5266731</v>
      </c>
      <c r="L27" s="129">
        <v>1812149</v>
      </c>
      <c r="M27" s="129">
        <v>3256505</v>
      </c>
      <c r="N27" s="129">
        <v>3592958</v>
      </c>
      <c r="O27" s="129">
        <v>4797629</v>
      </c>
      <c r="P27" s="129">
        <v>3790341</v>
      </c>
      <c r="Q27" s="129">
        <v>5427868</v>
      </c>
      <c r="R27" s="129">
        <v>5654665</v>
      </c>
      <c r="S27" s="129">
        <v>6881203</v>
      </c>
      <c r="T27" s="129">
        <v>4647213</v>
      </c>
      <c r="U27" s="129">
        <v>4763824</v>
      </c>
      <c r="V27" s="129">
        <v>4815422</v>
      </c>
      <c r="W27" s="129">
        <v>6010844</v>
      </c>
      <c r="X27" s="129"/>
      <c r="Y27" s="129"/>
      <c r="Z27" s="129"/>
      <c r="AB27" s="139" t="s">
        <v>25</v>
      </c>
      <c r="AC27" s="140">
        <v>1243893</v>
      </c>
      <c r="AD27" s="140">
        <v>1134197</v>
      </c>
      <c r="AE27" s="140">
        <v>1078499</v>
      </c>
      <c r="AF27" s="140">
        <v>1195063</v>
      </c>
      <c r="AG27" s="140">
        <v>1298726</v>
      </c>
      <c r="AH27" s="140">
        <v>1173306</v>
      </c>
      <c r="AI27" s="140">
        <v>1140309</v>
      </c>
      <c r="AJ27" s="140">
        <v>1174117</v>
      </c>
      <c r="AK27" s="140">
        <v>1288264</v>
      </c>
      <c r="AL27" s="140">
        <v>810280</v>
      </c>
      <c r="AM27" s="140">
        <v>938092</v>
      </c>
      <c r="AN27" s="140">
        <v>1058508</v>
      </c>
      <c r="AO27" s="140">
        <v>1197258</v>
      </c>
      <c r="AP27" s="140">
        <v>1076303</v>
      </c>
      <c r="AQ27" s="140">
        <v>1131825</v>
      </c>
      <c r="AR27" s="140">
        <v>1211442</v>
      </c>
      <c r="AS27" s="140">
        <v>1310575</v>
      </c>
      <c r="AT27" s="140">
        <v>1145750</v>
      </c>
      <c r="AU27" s="140">
        <v>1133819</v>
      </c>
      <c r="AV27" s="140">
        <v>1186017</v>
      </c>
      <c r="AW27" s="140">
        <v>1304159</v>
      </c>
      <c r="AX27" s="140"/>
      <c r="AY27" s="140"/>
      <c r="AZ27" s="140"/>
      <c r="BA27" s="124"/>
      <c r="BB27" s="181" t="s">
        <v>25</v>
      </c>
      <c r="BC27" s="173">
        <f t="shared" si="10"/>
        <v>6379031</v>
      </c>
      <c r="BD27" s="173">
        <f t="shared" si="11"/>
        <v>4567562</v>
      </c>
      <c r="BE27" s="173">
        <f t="shared" si="12"/>
        <v>4767651</v>
      </c>
      <c r="BF27" s="173">
        <f t="shared" si="13"/>
        <v>5086513</v>
      </c>
      <c r="BG27" s="173">
        <f t="shared" si="14"/>
        <v>6586203</v>
      </c>
      <c r="BH27" s="173">
        <f t="shared" si="15"/>
        <v>4836855</v>
      </c>
      <c r="BI27" s="173">
        <f t="shared" si="16"/>
        <v>5111517</v>
      </c>
      <c r="BJ27" s="173">
        <f t="shared" si="17"/>
        <v>5090304</v>
      </c>
      <c r="BK27" s="173">
        <f t="shared" si="18"/>
        <v>6554995</v>
      </c>
      <c r="BL27" s="173">
        <f t="shared" si="19"/>
        <v>2622429</v>
      </c>
      <c r="BM27" s="173">
        <f t="shared" si="20"/>
        <v>4194597</v>
      </c>
      <c r="BN27" s="173">
        <f t="shared" si="21"/>
        <v>4651466</v>
      </c>
      <c r="BO27" s="173">
        <f t="shared" si="22"/>
        <v>5994887</v>
      </c>
      <c r="BP27" s="173">
        <f t="shared" si="23"/>
        <v>4866644</v>
      </c>
      <c r="BQ27" s="173">
        <f t="shared" si="24"/>
        <v>6559693</v>
      </c>
      <c r="BR27" s="173">
        <f t="shared" si="25"/>
        <v>6866107</v>
      </c>
      <c r="BS27" s="173">
        <f t="shared" si="6"/>
        <v>8191778</v>
      </c>
      <c r="BT27" s="173">
        <f t="shared" si="7"/>
        <v>5792963</v>
      </c>
      <c r="BU27" s="173">
        <f t="shared" si="8"/>
        <v>5897643</v>
      </c>
      <c r="BV27" s="173">
        <f t="shared" si="9"/>
        <v>6001439</v>
      </c>
      <c r="BW27" s="173">
        <f t="shared" si="26"/>
        <v>7315003</v>
      </c>
      <c r="BX27" s="173"/>
      <c r="BY27" s="173"/>
      <c r="BZ27" s="173"/>
    </row>
    <row r="28" spans="2:78" ht="15.75" thickBot="1">
      <c r="B28" s="139" t="s">
        <v>49</v>
      </c>
      <c r="C28" s="127">
        <v>2055984</v>
      </c>
      <c r="D28" s="127">
        <v>1248494</v>
      </c>
      <c r="E28" s="127">
        <v>1360951</v>
      </c>
      <c r="F28" s="127">
        <v>1412959</v>
      </c>
      <c r="G28" s="127">
        <v>2081663</v>
      </c>
      <c r="H28" s="127">
        <v>1318909</v>
      </c>
      <c r="I28" s="127">
        <v>1455304</v>
      </c>
      <c r="J28" s="127">
        <v>1412137</v>
      </c>
      <c r="K28" s="127">
        <v>2111554</v>
      </c>
      <c r="L28" s="127">
        <v>773873</v>
      </c>
      <c r="M28" s="127">
        <v>992940</v>
      </c>
      <c r="N28" s="127">
        <v>1297953</v>
      </c>
      <c r="O28" s="127">
        <v>1748353</v>
      </c>
      <c r="P28" s="127">
        <v>1476243</v>
      </c>
      <c r="Q28" s="127">
        <v>2115181</v>
      </c>
      <c r="R28" s="127">
        <v>2150569</v>
      </c>
      <c r="S28" s="127">
        <v>2882086</v>
      </c>
      <c r="T28" s="127">
        <v>1763430</v>
      </c>
      <c r="U28" s="127">
        <v>1812612</v>
      </c>
      <c r="V28" s="127">
        <v>1826597</v>
      </c>
      <c r="W28" s="127">
        <v>2485371</v>
      </c>
      <c r="X28" s="127"/>
      <c r="Y28" s="127"/>
      <c r="Z28" s="127"/>
      <c r="AB28" s="143" t="s">
        <v>49</v>
      </c>
      <c r="AC28" s="144">
        <v>712686</v>
      </c>
      <c r="AD28" s="144">
        <v>660251</v>
      </c>
      <c r="AE28" s="144">
        <v>651335</v>
      </c>
      <c r="AF28" s="144">
        <v>720741</v>
      </c>
      <c r="AG28" s="144">
        <v>748230</v>
      </c>
      <c r="AH28" s="144">
        <v>663510</v>
      </c>
      <c r="AI28" s="144">
        <v>661635</v>
      </c>
      <c r="AJ28" s="144">
        <v>702653</v>
      </c>
      <c r="AK28" s="144">
        <v>751167</v>
      </c>
      <c r="AL28" s="144">
        <v>527414</v>
      </c>
      <c r="AM28" s="144">
        <v>584257</v>
      </c>
      <c r="AN28" s="144">
        <v>686097</v>
      </c>
      <c r="AO28" s="144">
        <v>737627</v>
      </c>
      <c r="AP28" s="144">
        <v>673165</v>
      </c>
      <c r="AQ28" s="144">
        <v>717117</v>
      </c>
      <c r="AR28" s="144">
        <v>763017</v>
      </c>
      <c r="AS28" s="144">
        <v>794600</v>
      </c>
      <c r="AT28" s="144">
        <v>714388</v>
      </c>
      <c r="AU28" s="144">
        <v>702484</v>
      </c>
      <c r="AV28" s="144">
        <v>759113</v>
      </c>
      <c r="AW28" s="144">
        <v>794833</v>
      </c>
      <c r="AX28" s="144"/>
      <c r="AY28" s="144"/>
      <c r="AZ28" s="144"/>
      <c r="BA28" s="124"/>
      <c r="BB28" s="182" t="s">
        <v>49</v>
      </c>
      <c r="BC28" s="171">
        <f t="shared" si="10"/>
        <v>2768670</v>
      </c>
      <c r="BD28" s="171">
        <f t="shared" si="11"/>
        <v>1908745</v>
      </c>
      <c r="BE28" s="171">
        <f t="shared" si="12"/>
        <v>2012286</v>
      </c>
      <c r="BF28" s="171">
        <f t="shared" si="13"/>
        <v>2133700</v>
      </c>
      <c r="BG28" s="171">
        <f t="shared" si="14"/>
        <v>2829893</v>
      </c>
      <c r="BH28" s="171">
        <f t="shared" si="15"/>
        <v>1982419</v>
      </c>
      <c r="BI28" s="171">
        <f t="shared" si="16"/>
        <v>2116939</v>
      </c>
      <c r="BJ28" s="171">
        <f t="shared" si="17"/>
        <v>2114790</v>
      </c>
      <c r="BK28" s="171">
        <f t="shared" si="18"/>
        <v>2862721</v>
      </c>
      <c r="BL28" s="171">
        <f t="shared" si="19"/>
        <v>1301287</v>
      </c>
      <c r="BM28" s="171">
        <f t="shared" si="20"/>
        <v>1577197</v>
      </c>
      <c r="BN28" s="171">
        <f t="shared" si="21"/>
        <v>1984050</v>
      </c>
      <c r="BO28" s="171">
        <f t="shared" si="22"/>
        <v>2485980</v>
      </c>
      <c r="BP28" s="171">
        <f t="shared" si="23"/>
        <v>2149408</v>
      </c>
      <c r="BQ28" s="171">
        <f t="shared" si="24"/>
        <v>2832298</v>
      </c>
      <c r="BR28" s="171">
        <f t="shared" si="25"/>
        <v>2913586</v>
      </c>
      <c r="BS28" s="171">
        <f t="shared" si="6"/>
        <v>3676686</v>
      </c>
      <c r="BT28" s="171">
        <f t="shared" si="7"/>
        <v>2477818</v>
      </c>
      <c r="BU28" s="171">
        <f t="shared" si="8"/>
        <v>2515096</v>
      </c>
      <c r="BV28" s="171">
        <f t="shared" si="9"/>
        <v>2585710</v>
      </c>
      <c r="BW28" s="171">
        <f t="shared" si="26"/>
        <v>3280204</v>
      </c>
      <c r="BX28" s="171"/>
      <c r="BY28" s="171"/>
      <c r="BZ28" s="171"/>
    </row>
    <row r="29" spans="2:78" ht="15.75" thickBot="1">
      <c r="B29" s="138" t="s">
        <v>50</v>
      </c>
      <c r="C29" s="129">
        <v>5163666</v>
      </c>
      <c r="D29" s="129">
        <v>4355687</v>
      </c>
      <c r="E29" s="129">
        <v>4435270</v>
      </c>
      <c r="F29" s="129">
        <v>4859666</v>
      </c>
      <c r="G29" s="129">
        <v>5552623</v>
      </c>
      <c r="H29" s="129">
        <v>4651804</v>
      </c>
      <c r="I29" s="129">
        <v>4748255</v>
      </c>
      <c r="J29" s="129">
        <v>4926861</v>
      </c>
      <c r="K29" s="129">
        <v>5305508</v>
      </c>
      <c r="L29" s="129">
        <v>2712034</v>
      </c>
      <c r="M29" s="129">
        <v>3198901</v>
      </c>
      <c r="N29" s="129">
        <v>4077278</v>
      </c>
      <c r="O29" s="129">
        <v>4569118</v>
      </c>
      <c r="P29" s="129">
        <v>4884788</v>
      </c>
      <c r="Q29" s="129">
        <v>6105492</v>
      </c>
      <c r="R29" s="129">
        <v>6491580</v>
      </c>
      <c r="S29" s="129">
        <v>6909107</v>
      </c>
      <c r="T29" s="129">
        <v>5929788</v>
      </c>
      <c r="U29" s="129">
        <v>5918577</v>
      </c>
      <c r="V29" s="129">
        <v>6068507</v>
      </c>
      <c r="W29" s="129">
        <v>6572158</v>
      </c>
      <c r="X29" s="129"/>
      <c r="Y29" s="129"/>
      <c r="Z29" s="129"/>
      <c r="AB29" s="139" t="s">
        <v>50</v>
      </c>
      <c r="AC29" s="140">
        <v>1144651</v>
      </c>
      <c r="AD29" s="140">
        <v>1078172</v>
      </c>
      <c r="AE29" s="140">
        <v>1027043</v>
      </c>
      <c r="AF29" s="140">
        <v>1153341</v>
      </c>
      <c r="AG29" s="140">
        <v>1190310</v>
      </c>
      <c r="AH29" s="140">
        <v>1091564</v>
      </c>
      <c r="AI29" s="140">
        <v>1077414</v>
      </c>
      <c r="AJ29" s="140">
        <v>1169831</v>
      </c>
      <c r="AK29" s="140">
        <v>1172418</v>
      </c>
      <c r="AL29" s="140">
        <v>784496</v>
      </c>
      <c r="AM29" s="140">
        <v>840809</v>
      </c>
      <c r="AN29" s="140">
        <v>977486</v>
      </c>
      <c r="AO29" s="140">
        <v>1036176</v>
      </c>
      <c r="AP29" s="140">
        <v>1002714</v>
      </c>
      <c r="AQ29" s="140">
        <v>1068612</v>
      </c>
      <c r="AR29" s="140">
        <v>1149233</v>
      </c>
      <c r="AS29" s="140">
        <v>1168424</v>
      </c>
      <c r="AT29" s="140">
        <v>1073779</v>
      </c>
      <c r="AU29" s="140">
        <v>1047822</v>
      </c>
      <c r="AV29" s="140">
        <v>1116888</v>
      </c>
      <c r="AW29" s="140">
        <v>1171079</v>
      </c>
      <c r="AX29" s="140"/>
      <c r="AY29" s="140"/>
      <c r="AZ29" s="140"/>
      <c r="BA29" s="124"/>
      <c r="BB29" s="181" t="s">
        <v>50</v>
      </c>
      <c r="BC29" s="173">
        <f t="shared" si="10"/>
        <v>6308317</v>
      </c>
      <c r="BD29" s="173">
        <f t="shared" si="11"/>
        <v>5433859</v>
      </c>
      <c r="BE29" s="173">
        <f t="shared" si="12"/>
        <v>5462313</v>
      </c>
      <c r="BF29" s="173">
        <f t="shared" si="13"/>
        <v>6013007</v>
      </c>
      <c r="BG29" s="173">
        <f t="shared" si="14"/>
        <v>6742933</v>
      </c>
      <c r="BH29" s="173">
        <f t="shared" si="15"/>
        <v>5743368</v>
      </c>
      <c r="BI29" s="173">
        <f t="shared" si="16"/>
        <v>5825669</v>
      </c>
      <c r="BJ29" s="173">
        <f t="shared" si="17"/>
        <v>6096692</v>
      </c>
      <c r="BK29" s="173">
        <f t="shared" si="18"/>
        <v>6477926</v>
      </c>
      <c r="BL29" s="173">
        <f t="shared" si="19"/>
        <v>3496530</v>
      </c>
      <c r="BM29" s="173">
        <f t="shared" si="20"/>
        <v>4039710</v>
      </c>
      <c r="BN29" s="173">
        <f t="shared" si="21"/>
        <v>5054764</v>
      </c>
      <c r="BO29" s="173">
        <f t="shared" si="22"/>
        <v>5605294</v>
      </c>
      <c r="BP29" s="173">
        <f t="shared" si="23"/>
        <v>5887502</v>
      </c>
      <c r="BQ29" s="173">
        <f t="shared" si="24"/>
        <v>7174104</v>
      </c>
      <c r="BR29" s="173">
        <f t="shared" si="25"/>
        <v>7640813</v>
      </c>
      <c r="BS29" s="173">
        <f t="shared" si="6"/>
        <v>8077531</v>
      </c>
      <c r="BT29" s="173">
        <f t="shared" si="7"/>
        <v>7003567</v>
      </c>
      <c r="BU29" s="173">
        <f t="shared" si="8"/>
        <v>6966399</v>
      </c>
      <c r="BV29" s="173">
        <f t="shared" si="9"/>
        <v>7185395</v>
      </c>
      <c r="BW29" s="173">
        <f t="shared" si="26"/>
        <v>7743237</v>
      </c>
      <c r="BX29" s="173"/>
      <c r="BY29" s="173"/>
      <c r="BZ29" s="173"/>
    </row>
    <row r="30" spans="2:78" ht="15.75" customHeight="1" thickBot="1">
      <c r="B30" s="139" t="s">
        <v>54</v>
      </c>
      <c r="C30" s="127">
        <v>1023181</v>
      </c>
      <c r="D30" s="127">
        <v>852918</v>
      </c>
      <c r="E30" s="127">
        <v>874709</v>
      </c>
      <c r="F30" s="127">
        <v>944789</v>
      </c>
      <c r="G30" s="127">
        <v>1123815</v>
      </c>
      <c r="H30" s="127">
        <v>926253</v>
      </c>
      <c r="I30" s="127">
        <v>949706</v>
      </c>
      <c r="J30" s="127">
        <v>966233</v>
      </c>
      <c r="K30" s="127">
        <v>1114724</v>
      </c>
      <c r="L30" s="127">
        <v>703610</v>
      </c>
      <c r="M30" s="127">
        <v>712172</v>
      </c>
      <c r="N30" s="127">
        <v>906351</v>
      </c>
      <c r="O30" s="127">
        <v>1085747</v>
      </c>
      <c r="P30" s="127">
        <v>1104826</v>
      </c>
      <c r="Q30" s="127">
        <v>1315643</v>
      </c>
      <c r="R30" s="127">
        <v>1403148</v>
      </c>
      <c r="S30" s="127">
        <v>1516981</v>
      </c>
      <c r="T30" s="127">
        <v>1250774</v>
      </c>
      <c r="U30" s="127">
        <v>1248948</v>
      </c>
      <c r="V30" s="127">
        <v>1281417</v>
      </c>
      <c r="W30" s="127">
        <v>1404522</v>
      </c>
      <c r="X30" s="127"/>
      <c r="Y30" s="127"/>
      <c r="Z30" s="127"/>
      <c r="AA30" s="125"/>
      <c r="AB30" s="143" t="s">
        <v>54</v>
      </c>
      <c r="AC30" s="144">
        <v>339540</v>
      </c>
      <c r="AD30" s="144">
        <v>320491</v>
      </c>
      <c r="AE30" s="144">
        <v>311848</v>
      </c>
      <c r="AF30" s="144">
        <v>353474</v>
      </c>
      <c r="AG30" s="144">
        <v>363892</v>
      </c>
      <c r="AH30" s="144">
        <v>335388</v>
      </c>
      <c r="AI30" s="144">
        <v>330392</v>
      </c>
      <c r="AJ30" s="144">
        <v>356350</v>
      </c>
      <c r="AK30" s="144">
        <v>371383</v>
      </c>
      <c r="AL30" s="144">
        <v>292546</v>
      </c>
      <c r="AM30" s="144">
        <v>291747</v>
      </c>
      <c r="AN30" s="144">
        <v>336497</v>
      </c>
      <c r="AO30" s="144">
        <v>348251</v>
      </c>
      <c r="AP30" s="144">
        <v>332324</v>
      </c>
      <c r="AQ30" s="144">
        <v>350713</v>
      </c>
      <c r="AR30" s="144">
        <v>388215</v>
      </c>
      <c r="AS30" s="144">
        <v>379257</v>
      </c>
      <c r="AT30" s="144">
        <v>343898</v>
      </c>
      <c r="AU30" s="144">
        <v>342031</v>
      </c>
      <c r="AV30" s="144">
        <v>370505</v>
      </c>
      <c r="AW30" s="144">
        <v>375812</v>
      </c>
      <c r="AX30" s="144"/>
      <c r="AY30" s="144"/>
      <c r="AZ30" s="144"/>
      <c r="BA30" s="124"/>
      <c r="BB30" s="182" t="s">
        <v>54</v>
      </c>
      <c r="BC30" s="171">
        <f t="shared" si="10"/>
        <v>1362721</v>
      </c>
      <c r="BD30" s="171">
        <f t="shared" si="11"/>
        <v>1173409</v>
      </c>
      <c r="BE30" s="171">
        <f t="shared" si="12"/>
        <v>1186557</v>
      </c>
      <c r="BF30" s="171">
        <f t="shared" si="13"/>
        <v>1298263</v>
      </c>
      <c r="BG30" s="171">
        <f t="shared" si="14"/>
        <v>1487707</v>
      </c>
      <c r="BH30" s="171">
        <f t="shared" si="15"/>
        <v>1261641</v>
      </c>
      <c r="BI30" s="171">
        <f t="shared" si="16"/>
        <v>1280098</v>
      </c>
      <c r="BJ30" s="171">
        <f t="shared" si="17"/>
        <v>1322583</v>
      </c>
      <c r="BK30" s="171">
        <f t="shared" si="18"/>
        <v>1486107</v>
      </c>
      <c r="BL30" s="171">
        <f t="shared" si="19"/>
        <v>996156</v>
      </c>
      <c r="BM30" s="171">
        <f t="shared" si="20"/>
        <v>1003919</v>
      </c>
      <c r="BN30" s="171">
        <f t="shared" si="21"/>
        <v>1242848</v>
      </c>
      <c r="BO30" s="171">
        <f t="shared" si="22"/>
        <v>1433998</v>
      </c>
      <c r="BP30" s="171">
        <f t="shared" si="23"/>
        <v>1437150</v>
      </c>
      <c r="BQ30" s="171">
        <f t="shared" si="24"/>
        <v>1666356</v>
      </c>
      <c r="BR30" s="171">
        <f t="shared" si="25"/>
        <v>1791363</v>
      </c>
      <c r="BS30" s="171">
        <f t="shared" si="6"/>
        <v>1896238</v>
      </c>
      <c r="BT30" s="171">
        <f t="shared" si="7"/>
        <v>1594672</v>
      </c>
      <c r="BU30" s="171">
        <f t="shared" si="8"/>
        <v>1590979</v>
      </c>
      <c r="BV30" s="171">
        <f t="shared" si="9"/>
        <v>1651922</v>
      </c>
      <c r="BW30" s="171">
        <f t="shared" si="26"/>
        <v>1780334</v>
      </c>
      <c r="BX30" s="171"/>
      <c r="BY30" s="171"/>
      <c r="BZ30" s="171"/>
    </row>
    <row r="31" spans="2:78" ht="15.75" customHeight="1" thickBot="1">
      <c r="B31" s="146" t="s">
        <v>17</v>
      </c>
      <c r="C31" s="136">
        <f>SUM(C19:C30)</f>
        <v>53343100</v>
      </c>
      <c r="D31" s="136">
        <f aca="true" t="shared" si="27" ref="D31:W31">SUM(D19:D30)</f>
        <v>41049685</v>
      </c>
      <c r="E31" s="136">
        <f t="shared" si="27"/>
        <v>44137910</v>
      </c>
      <c r="F31" s="136">
        <f t="shared" si="27"/>
        <v>45964529</v>
      </c>
      <c r="G31" s="136">
        <f t="shared" si="27"/>
        <v>54951983</v>
      </c>
      <c r="H31" s="136">
        <f t="shared" si="27"/>
        <v>43266823</v>
      </c>
      <c r="I31" s="136">
        <f t="shared" si="27"/>
        <v>47106004</v>
      </c>
      <c r="J31" s="136">
        <f t="shared" si="27"/>
        <v>42714998</v>
      </c>
      <c r="K31" s="136">
        <f t="shared" si="27"/>
        <v>52238984</v>
      </c>
      <c r="L31" s="136">
        <f t="shared" si="27"/>
        <v>22634045</v>
      </c>
      <c r="M31" s="136">
        <f t="shared" si="27"/>
        <v>31734725</v>
      </c>
      <c r="N31" s="136">
        <f t="shared" si="27"/>
        <v>46702251</v>
      </c>
      <c r="O31" s="136">
        <f t="shared" si="27"/>
        <v>49988678</v>
      </c>
      <c r="P31" s="136">
        <f t="shared" si="27"/>
        <v>40906234</v>
      </c>
      <c r="Q31" s="136">
        <f t="shared" si="27"/>
        <v>58958355</v>
      </c>
      <c r="R31" s="136">
        <f t="shared" si="27"/>
        <v>62099430</v>
      </c>
      <c r="S31" s="136">
        <f>SUM(S19:S30)</f>
        <v>66998820</v>
      </c>
      <c r="T31" s="136">
        <f>SUM(T19:T30)</f>
        <v>52429930</v>
      </c>
      <c r="U31" s="136">
        <f>SUM(U19:U30)</f>
        <v>53511366</v>
      </c>
      <c r="V31" s="136">
        <f>SUM(V19:V30)</f>
        <v>55406342</v>
      </c>
      <c r="W31" s="136">
        <f t="shared" si="27"/>
        <v>63212996</v>
      </c>
      <c r="X31" s="136"/>
      <c r="Y31" s="136"/>
      <c r="Z31" s="136"/>
      <c r="AA31" s="125"/>
      <c r="AB31" s="146" t="s">
        <v>17</v>
      </c>
      <c r="AC31" s="147">
        <f aca="true" t="shared" si="28" ref="AC31:AW31">SUM(AC19:AC30)</f>
        <v>12661903</v>
      </c>
      <c r="AD31" s="147">
        <f t="shared" si="28"/>
        <v>12009090</v>
      </c>
      <c r="AE31" s="147">
        <f t="shared" si="28"/>
        <v>11326607</v>
      </c>
      <c r="AF31" s="147">
        <f t="shared" si="28"/>
        <v>12422292</v>
      </c>
      <c r="AG31" s="147">
        <f t="shared" si="28"/>
        <v>12974569</v>
      </c>
      <c r="AH31" s="147">
        <f t="shared" si="28"/>
        <v>12181263</v>
      </c>
      <c r="AI31" s="147">
        <f t="shared" si="28"/>
        <v>11819411</v>
      </c>
      <c r="AJ31" s="147">
        <f t="shared" si="28"/>
        <v>11522335</v>
      </c>
      <c r="AK31" s="147">
        <f t="shared" si="28"/>
        <v>12588315</v>
      </c>
      <c r="AL31" s="147">
        <f t="shared" si="28"/>
        <v>9187772</v>
      </c>
      <c r="AM31" s="147">
        <f t="shared" si="28"/>
        <v>10014632</v>
      </c>
      <c r="AN31" s="147">
        <f t="shared" si="28"/>
        <v>11786932</v>
      </c>
      <c r="AO31" s="147">
        <f t="shared" si="28"/>
        <v>12511587</v>
      </c>
      <c r="AP31" s="147">
        <f t="shared" si="28"/>
        <v>11898254</v>
      </c>
      <c r="AQ31" s="147">
        <f t="shared" si="28"/>
        <v>12562984</v>
      </c>
      <c r="AR31" s="147">
        <f t="shared" si="28"/>
        <v>13338907</v>
      </c>
      <c r="AS31" s="147">
        <f>SUM(AS19:AS30)</f>
        <v>13487450</v>
      </c>
      <c r="AT31" s="147">
        <f>SUM(AT19:AT30)</f>
        <v>12431358</v>
      </c>
      <c r="AU31" s="147">
        <f>SUM(AU19:AU30)</f>
        <v>11913610</v>
      </c>
      <c r="AV31" s="147">
        <f>SUM(AV19:AV30)</f>
        <v>12714882</v>
      </c>
      <c r="AW31" s="147">
        <f t="shared" si="28"/>
        <v>12477007</v>
      </c>
      <c r="AX31" s="147"/>
      <c r="AY31" s="147"/>
      <c r="AZ31" s="147"/>
      <c r="BA31" s="124"/>
      <c r="BB31" s="183" t="s">
        <v>17</v>
      </c>
      <c r="BC31" s="177">
        <f aca="true" t="shared" si="29" ref="BC31:BN31">SUM(BC19:BC30)</f>
        <v>66005003</v>
      </c>
      <c r="BD31" s="177">
        <f t="shared" si="29"/>
        <v>53058775</v>
      </c>
      <c r="BE31" s="177">
        <f t="shared" si="29"/>
        <v>55464517</v>
      </c>
      <c r="BF31" s="177">
        <f t="shared" si="29"/>
        <v>58386821</v>
      </c>
      <c r="BG31" s="177">
        <f t="shared" si="29"/>
        <v>67926552</v>
      </c>
      <c r="BH31" s="177">
        <f t="shared" si="29"/>
        <v>55448086</v>
      </c>
      <c r="BI31" s="177">
        <f t="shared" si="29"/>
        <v>58925415</v>
      </c>
      <c r="BJ31" s="177">
        <f t="shared" si="29"/>
        <v>54237333</v>
      </c>
      <c r="BK31" s="177">
        <f>SUM(BK19:BK30)</f>
        <v>64827299</v>
      </c>
      <c r="BL31" s="177">
        <f t="shared" si="29"/>
        <v>31821817</v>
      </c>
      <c r="BM31" s="177">
        <f t="shared" si="29"/>
        <v>41749357</v>
      </c>
      <c r="BN31" s="177">
        <f t="shared" si="29"/>
        <v>58489183</v>
      </c>
      <c r="BO31" s="177">
        <f aca="true" t="shared" si="30" ref="BO31:BV31">SUM(BO19:BO30)</f>
        <v>62500265</v>
      </c>
      <c r="BP31" s="177">
        <f t="shared" si="30"/>
        <v>52804488</v>
      </c>
      <c r="BQ31" s="177">
        <f t="shared" si="30"/>
        <v>71521339</v>
      </c>
      <c r="BR31" s="177">
        <f t="shared" si="30"/>
        <v>75438337</v>
      </c>
      <c r="BS31" s="177">
        <f t="shared" si="30"/>
        <v>80486270</v>
      </c>
      <c r="BT31" s="177">
        <f t="shared" si="30"/>
        <v>64861288</v>
      </c>
      <c r="BU31" s="177">
        <f t="shared" si="30"/>
        <v>65424976</v>
      </c>
      <c r="BV31" s="177">
        <f t="shared" si="30"/>
        <v>68121224</v>
      </c>
      <c r="BW31" s="177">
        <f>+W31+AW31</f>
        <v>75690003</v>
      </c>
      <c r="BX31" s="177"/>
      <c r="BY31" s="177"/>
      <c r="BZ31" s="177"/>
    </row>
    <row r="32" spans="3:78" ht="15" customHeight="1" thickBot="1">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78"/>
      <c r="BY32" s="178"/>
      <c r="BZ32" s="178"/>
    </row>
    <row r="33" spans="2:81" ht="15.75" customHeight="1" thickBot="1">
      <c r="B33" s="199" t="s">
        <v>102</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25"/>
      <c r="AB33" s="199" t="s">
        <v>107</v>
      </c>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24"/>
      <c r="BB33" s="200" t="s">
        <v>110</v>
      </c>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C33" s="188"/>
    </row>
    <row r="34" spans="2:81" ht="15.75" customHeight="1" thickBot="1">
      <c r="B34" s="202" t="s">
        <v>36</v>
      </c>
      <c r="C34" s="199">
        <v>2018</v>
      </c>
      <c r="D34" s="199"/>
      <c r="E34" s="199"/>
      <c r="F34" s="199"/>
      <c r="G34" s="199">
        <v>2019</v>
      </c>
      <c r="H34" s="199"/>
      <c r="I34" s="199"/>
      <c r="J34" s="199"/>
      <c r="K34" s="199">
        <v>2020</v>
      </c>
      <c r="L34" s="199"/>
      <c r="M34" s="199"/>
      <c r="N34" s="199"/>
      <c r="O34" s="199">
        <v>2021</v>
      </c>
      <c r="P34" s="199"/>
      <c r="Q34" s="199"/>
      <c r="R34" s="199"/>
      <c r="S34" s="199">
        <v>2022</v>
      </c>
      <c r="T34" s="199"/>
      <c r="U34" s="199"/>
      <c r="V34" s="199"/>
      <c r="W34" s="199">
        <v>2023</v>
      </c>
      <c r="X34" s="199"/>
      <c r="Y34" s="199"/>
      <c r="Z34" s="199"/>
      <c r="AB34" s="202" t="s">
        <v>36</v>
      </c>
      <c r="AC34" s="199">
        <v>2018</v>
      </c>
      <c r="AD34" s="199"/>
      <c r="AE34" s="199"/>
      <c r="AF34" s="199"/>
      <c r="AG34" s="199">
        <v>2019</v>
      </c>
      <c r="AH34" s="199"/>
      <c r="AI34" s="199"/>
      <c r="AJ34" s="199"/>
      <c r="AK34" s="199">
        <v>2020</v>
      </c>
      <c r="AL34" s="199"/>
      <c r="AM34" s="199"/>
      <c r="AN34" s="199"/>
      <c r="AO34" s="199">
        <v>2021</v>
      </c>
      <c r="AP34" s="199"/>
      <c r="AQ34" s="199"/>
      <c r="AR34" s="199"/>
      <c r="AS34" s="199">
        <v>2022</v>
      </c>
      <c r="AT34" s="199"/>
      <c r="AU34" s="199"/>
      <c r="AV34" s="199"/>
      <c r="AW34" s="199">
        <v>2023</v>
      </c>
      <c r="AX34" s="199"/>
      <c r="AY34" s="199"/>
      <c r="AZ34" s="199"/>
      <c r="BA34" s="124"/>
      <c r="BB34" s="204" t="s">
        <v>36</v>
      </c>
      <c r="BC34" s="200">
        <v>2018</v>
      </c>
      <c r="BD34" s="200"/>
      <c r="BE34" s="200"/>
      <c r="BF34" s="200"/>
      <c r="BG34" s="200">
        <v>2019</v>
      </c>
      <c r="BH34" s="200"/>
      <c r="BI34" s="200"/>
      <c r="BJ34" s="200"/>
      <c r="BK34" s="200">
        <v>2020</v>
      </c>
      <c r="BL34" s="200"/>
      <c r="BM34" s="200"/>
      <c r="BN34" s="200"/>
      <c r="BO34" s="200">
        <v>2021</v>
      </c>
      <c r="BP34" s="200"/>
      <c r="BQ34" s="200"/>
      <c r="BR34" s="200"/>
      <c r="BS34" s="200">
        <v>2022</v>
      </c>
      <c r="BT34" s="200"/>
      <c r="BU34" s="200"/>
      <c r="BV34" s="200"/>
      <c r="BW34" s="200">
        <v>2023</v>
      </c>
      <c r="BX34" s="200"/>
      <c r="BY34" s="200"/>
      <c r="BZ34" s="200"/>
      <c r="CC34" s="188"/>
    </row>
    <row r="35" spans="2:81" ht="15.75" thickBot="1">
      <c r="B35" s="202"/>
      <c r="C35" s="121" t="s">
        <v>42</v>
      </c>
      <c r="D35" s="121" t="s">
        <v>43</v>
      </c>
      <c r="E35" s="121" t="s">
        <v>60</v>
      </c>
      <c r="F35" s="121" t="s">
        <v>59</v>
      </c>
      <c r="G35" s="121" t="s">
        <v>42</v>
      </c>
      <c r="H35" s="121" t="s">
        <v>43</v>
      </c>
      <c r="I35" s="121" t="s">
        <v>60</v>
      </c>
      <c r="J35" s="121" t="s">
        <v>59</v>
      </c>
      <c r="K35" s="121" t="s">
        <v>42</v>
      </c>
      <c r="L35" s="121" t="s">
        <v>43</v>
      </c>
      <c r="M35" s="121" t="s">
        <v>60</v>
      </c>
      <c r="N35" s="123" t="s">
        <v>59</v>
      </c>
      <c r="O35" s="123" t="s">
        <v>42</v>
      </c>
      <c r="P35" s="123" t="s">
        <v>43</v>
      </c>
      <c r="Q35" s="123" t="s">
        <v>60</v>
      </c>
      <c r="R35" s="123" t="s">
        <v>59</v>
      </c>
      <c r="S35" s="121" t="s">
        <v>42</v>
      </c>
      <c r="T35" s="121" t="s">
        <v>43</v>
      </c>
      <c r="U35" s="121" t="s">
        <v>60</v>
      </c>
      <c r="V35" s="123" t="s">
        <v>59</v>
      </c>
      <c r="W35" s="121" t="s">
        <v>42</v>
      </c>
      <c r="X35" s="121" t="s">
        <v>43</v>
      </c>
      <c r="Y35" s="121" t="s">
        <v>60</v>
      </c>
      <c r="Z35" s="123" t="s">
        <v>59</v>
      </c>
      <c r="AB35" s="202"/>
      <c r="AC35" s="121" t="s">
        <v>42</v>
      </c>
      <c r="AD35" s="121" t="s">
        <v>43</v>
      </c>
      <c r="AE35" s="121" t="s">
        <v>60</v>
      </c>
      <c r="AF35" s="123" t="s">
        <v>59</v>
      </c>
      <c r="AG35" s="121" t="s">
        <v>42</v>
      </c>
      <c r="AH35" s="121" t="s">
        <v>43</v>
      </c>
      <c r="AI35" s="121" t="s">
        <v>60</v>
      </c>
      <c r="AJ35" s="121" t="s">
        <v>59</v>
      </c>
      <c r="AK35" s="121" t="s">
        <v>42</v>
      </c>
      <c r="AL35" s="121" t="s">
        <v>43</v>
      </c>
      <c r="AM35" s="121" t="s">
        <v>60</v>
      </c>
      <c r="AN35" s="123" t="s">
        <v>59</v>
      </c>
      <c r="AO35" s="121" t="s">
        <v>42</v>
      </c>
      <c r="AP35" s="121" t="s">
        <v>43</v>
      </c>
      <c r="AQ35" s="121" t="s">
        <v>60</v>
      </c>
      <c r="AR35" s="123" t="s">
        <v>59</v>
      </c>
      <c r="AS35" s="121" t="s">
        <v>42</v>
      </c>
      <c r="AT35" s="121" t="s">
        <v>43</v>
      </c>
      <c r="AU35" s="121" t="s">
        <v>60</v>
      </c>
      <c r="AV35" s="155" t="s">
        <v>59</v>
      </c>
      <c r="AW35" s="121" t="s">
        <v>42</v>
      </c>
      <c r="AX35" s="121" t="s">
        <v>43</v>
      </c>
      <c r="AY35" s="121" t="s">
        <v>60</v>
      </c>
      <c r="AZ35" s="123" t="s">
        <v>59</v>
      </c>
      <c r="BA35" s="124"/>
      <c r="BB35" s="204" t="s">
        <v>36</v>
      </c>
      <c r="BC35" s="179" t="s">
        <v>42</v>
      </c>
      <c r="BD35" s="179" t="s">
        <v>43</v>
      </c>
      <c r="BE35" s="179" t="s">
        <v>60</v>
      </c>
      <c r="BF35" s="179" t="s">
        <v>59</v>
      </c>
      <c r="BG35" s="179" t="s">
        <v>42</v>
      </c>
      <c r="BH35" s="179" t="s">
        <v>43</v>
      </c>
      <c r="BI35" s="179" t="s">
        <v>60</v>
      </c>
      <c r="BJ35" s="179" t="s">
        <v>59</v>
      </c>
      <c r="BK35" s="179" t="s">
        <v>42</v>
      </c>
      <c r="BL35" s="179" t="s">
        <v>43</v>
      </c>
      <c r="BM35" s="179" t="s">
        <v>60</v>
      </c>
      <c r="BN35" s="180" t="s">
        <v>59</v>
      </c>
      <c r="BO35" s="179" t="s">
        <v>42</v>
      </c>
      <c r="BP35" s="179" t="s">
        <v>43</v>
      </c>
      <c r="BQ35" s="179" t="s">
        <v>60</v>
      </c>
      <c r="BR35" s="179" t="s">
        <v>59</v>
      </c>
      <c r="BS35" s="179" t="s">
        <v>42</v>
      </c>
      <c r="BT35" s="179" t="s">
        <v>43</v>
      </c>
      <c r="BU35" s="179" t="s">
        <v>60</v>
      </c>
      <c r="BV35" s="180" t="s">
        <v>59</v>
      </c>
      <c r="BW35" s="179" t="s">
        <v>42</v>
      </c>
      <c r="BX35" s="179" t="s">
        <v>43</v>
      </c>
      <c r="BY35" s="179" t="s">
        <v>60</v>
      </c>
      <c r="BZ35" s="180" t="s">
        <v>59</v>
      </c>
      <c r="CC35" s="188"/>
    </row>
    <row r="36" spans="1:81" ht="15.75" thickBot="1">
      <c r="A36" s="125"/>
      <c r="B36" s="139" t="s">
        <v>1</v>
      </c>
      <c r="C36" s="127">
        <v>1076006</v>
      </c>
      <c r="D36" s="127">
        <v>878697</v>
      </c>
      <c r="E36" s="127">
        <v>1041557</v>
      </c>
      <c r="F36" s="127">
        <v>975408</v>
      </c>
      <c r="G36" s="127">
        <v>1066482</v>
      </c>
      <c r="H36" s="127">
        <v>929416</v>
      </c>
      <c r="I36" s="127">
        <v>1151382</v>
      </c>
      <c r="J36" s="127">
        <v>895985</v>
      </c>
      <c r="K36" s="127">
        <v>1148323</v>
      </c>
      <c r="L36" s="127">
        <v>432417</v>
      </c>
      <c r="M36" s="127">
        <v>551697</v>
      </c>
      <c r="N36" s="127">
        <v>1005148</v>
      </c>
      <c r="O36" s="127">
        <v>881125</v>
      </c>
      <c r="P36" s="127">
        <v>911302</v>
      </c>
      <c r="Q36" s="127">
        <v>1318743</v>
      </c>
      <c r="R36" s="127">
        <v>1417094</v>
      </c>
      <c r="S36" s="127">
        <v>1306779</v>
      </c>
      <c r="T36" s="127">
        <v>1187844</v>
      </c>
      <c r="U36" s="127">
        <v>1250025</v>
      </c>
      <c r="V36" s="127">
        <v>1179643</v>
      </c>
      <c r="W36" s="127">
        <v>1272219</v>
      </c>
      <c r="X36" s="127"/>
      <c r="Y36" s="127"/>
      <c r="Z36" s="127"/>
      <c r="AB36" s="139" t="s">
        <v>1</v>
      </c>
      <c r="AC36" s="127">
        <v>244639</v>
      </c>
      <c r="AD36" s="127">
        <v>236737</v>
      </c>
      <c r="AE36" s="127">
        <v>245676</v>
      </c>
      <c r="AF36" s="127">
        <v>249447</v>
      </c>
      <c r="AG36" s="127">
        <v>243735</v>
      </c>
      <c r="AH36" s="127">
        <v>257564</v>
      </c>
      <c r="AI36" s="127">
        <v>284636</v>
      </c>
      <c r="AJ36" s="127">
        <v>231194</v>
      </c>
      <c r="AK36" s="127">
        <v>277761</v>
      </c>
      <c r="AL36" s="127">
        <v>178596</v>
      </c>
      <c r="AM36" s="127">
        <v>227681</v>
      </c>
      <c r="AN36" s="127">
        <v>282379</v>
      </c>
      <c r="AO36" s="127">
        <v>271620</v>
      </c>
      <c r="AP36" s="127">
        <v>275161</v>
      </c>
      <c r="AQ36" s="127">
        <v>316762</v>
      </c>
      <c r="AR36" s="127">
        <v>329797</v>
      </c>
      <c r="AS36" s="127">
        <v>304799</v>
      </c>
      <c r="AT36" s="127">
        <v>315335</v>
      </c>
      <c r="AU36" s="127">
        <v>332496</v>
      </c>
      <c r="AV36" s="127">
        <v>328159</v>
      </c>
      <c r="AW36" s="127">
        <v>332909</v>
      </c>
      <c r="AX36" s="127"/>
      <c r="AY36" s="127"/>
      <c r="AZ36" s="127"/>
      <c r="BA36" s="124"/>
      <c r="BB36" s="182" t="s">
        <v>1</v>
      </c>
      <c r="BC36" s="171">
        <f aca="true" t="shared" si="31" ref="BC36:BC44">+C36+AC36</f>
        <v>1320645</v>
      </c>
      <c r="BD36" s="171">
        <f aca="true" t="shared" si="32" ref="BD36:BD44">+D36+AD36</f>
        <v>1115434</v>
      </c>
      <c r="BE36" s="171">
        <f aca="true" t="shared" si="33" ref="BE36:BE44">+E36+AE36</f>
        <v>1287233</v>
      </c>
      <c r="BF36" s="171">
        <f aca="true" t="shared" si="34" ref="BF36:BF44">+F36+AF36</f>
        <v>1224855</v>
      </c>
      <c r="BG36" s="171">
        <f aca="true" t="shared" si="35" ref="BG36:BG44">+G36+AG36</f>
        <v>1310217</v>
      </c>
      <c r="BH36" s="171">
        <f aca="true" t="shared" si="36" ref="BH36:BH44">+H36+AH36</f>
        <v>1186980</v>
      </c>
      <c r="BI36" s="171">
        <f aca="true" t="shared" si="37" ref="BI36:BI44">+I36+AI36</f>
        <v>1436018</v>
      </c>
      <c r="BJ36" s="171">
        <f aca="true" t="shared" si="38" ref="BJ36:BJ44">+J36+AJ36</f>
        <v>1127179</v>
      </c>
      <c r="BK36" s="171">
        <f aca="true" t="shared" si="39" ref="BK36:BK44">+K36+AK36</f>
        <v>1426084</v>
      </c>
      <c r="BL36" s="171">
        <f aca="true" t="shared" si="40" ref="BL36:BL44">+L36+AL36</f>
        <v>611013</v>
      </c>
      <c r="BM36" s="171">
        <f aca="true" t="shared" si="41" ref="BM36:BM44">+M36+AM36</f>
        <v>779378</v>
      </c>
      <c r="BN36" s="171">
        <f aca="true" t="shared" si="42" ref="BN36:BN44">+N36+AN36</f>
        <v>1287527</v>
      </c>
      <c r="BO36" s="171">
        <f aca="true" t="shared" si="43" ref="BO36:BO44">+O36+AO36</f>
        <v>1152745</v>
      </c>
      <c r="BP36" s="171">
        <f aca="true" t="shared" si="44" ref="BP36:BP44">+P36+AP36</f>
        <v>1186463</v>
      </c>
      <c r="BQ36" s="171">
        <f aca="true" t="shared" si="45" ref="BQ36:BQ44">+Q36+AQ36</f>
        <v>1635505</v>
      </c>
      <c r="BR36" s="171">
        <f aca="true" t="shared" si="46" ref="BR36:BR44">+R36+AR36</f>
        <v>1746891</v>
      </c>
      <c r="BS36" s="171">
        <f aca="true" t="shared" si="47" ref="BS36:BS50">+S36+AS36</f>
        <v>1611578</v>
      </c>
      <c r="BT36" s="171">
        <f aca="true" t="shared" si="48" ref="BT36:BT50">+T36+AT36</f>
        <v>1503179</v>
      </c>
      <c r="BU36" s="171">
        <f aca="true" t="shared" si="49" ref="BU36:BU50">+U36+AU36</f>
        <v>1582521</v>
      </c>
      <c r="BV36" s="171">
        <f aca="true" t="shared" si="50" ref="BV36:BV50">+V36+AV36</f>
        <v>1507802</v>
      </c>
      <c r="BW36" s="171">
        <f aca="true" t="shared" si="51" ref="BW36:BW50">+W36+AW36</f>
        <v>1605128</v>
      </c>
      <c r="BX36" s="171"/>
      <c r="BY36" s="171"/>
      <c r="BZ36" s="171"/>
      <c r="CC36" s="188"/>
    </row>
    <row r="37" spans="1:81" ht="15.75" thickBot="1">
      <c r="A37" s="125"/>
      <c r="B37" s="138" t="s">
        <v>6</v>
      </c>
      <c r="C37" s="129">
        <v>1804287</v>
      </c>
      <c r="D37" s="129">
        <v>2064805</v>
      </c>
      <c r="E37" s="129">
        <v>2282108</v>
      </c>
      <c r="F37" s="129">
        <v>3065975</v>
      </c>
      <c r="G37" s="129">
        <v>2825578</v>
      </c>
      <c r="H37" s="129">
        <v>3147608</v>
      </c>
      <c r="I37" s="129">
        <v>3174060</v>
      </c>
      <c r="J37" s="129">
        <v>3406373</v>
      </c>
      <c r="K37" s="129">
        <v>2752819</v>
      </c>
      <c r="L37" s="129">
        <v>868542</v>
      </c>
      <c r="M37" s="129">
        <v>1566277</v>
      </c>
      <c r="N37" s="129">
        <v>2813262</v>
      </c>
      <c r="O37" s="129">
        <v>2484946</v>
      </c>
      <c r="P37" s="129">
        <v>2097046</v>
      </c>
      <c r="Q37" s="129">
        <v>3418591</v>
      </c>
      <c r="R37" s="129">
        <v>4092602</v>
      </c>
      <c r="S37" s="129">
        <v>3546564</v>
      </c>
      <c r="T37" s="129">
        <v>4152478</v>
      </c>
      <c r="U37" s="129">
        <v>3676075</v>
      </c>
      <c r="V37" s="148">
        <v>4101042</v>
      </c>
      <c r="W37" s="129">
        <v>3382412</v>
      </c>
      <c r="X37" s="129"/>
      <c r="Y37" s="129"/>
      <c r="Z37" s="148"/>
      <c r="AB37" s="138" t="s">
        <v>6</v>
      </c>
      <c r="AC37" s="129">
        <v>20719</v>
      </c>
      <c r="AD37" s="129">
        <v>24211</v>
      </c>
      <c r="AE37" s="129">
        <v>20990</v>
      </c>
      <c r="AF37" s="129">
        <v>28202</v>
      </c>
      <c r="AG37" s="129">
        <v>29336</v>
      </c>
      <c r="AH37" s="129">
        <v>37677</v>
      </c>
      <c r="AI37" s="129">
        <v>42415</v>
      </c>
      <c r="AJ37" s="129">
        <v>48549</v>
      </c>
      <c r="AK37" s="129">
        <v>44245</v>
      </c>
      <c r="AL37" s="129">
        <v>18681</v>
      </c>
      <c r="AM37" s="129">
        <v>26918</v>
      </c>
      <c r="AN37" s="129">
        <v>41588</v>
      </c>
      <c r="AO37" s="129">
        <v>44859</v>
      </c>
      <c r="AP37" s="129">
        <v>42041</v>
      </c>
      <c r="AQ37" s="129">
        <v>58655</v>
      </c>
      <c r="AR37" s="129">
        <v>72394</v>
      </c>
      <c r="AS37" s="129">
        <v>61537</v>
      </c>
      <c r="AT37" s="129">
        <v>70937</v>
      </c>
      <c r="AU37" s="129">
        <v>64940</v>
      </c>
      <c r="AV37" s="129">
        <v>68613</v>
      </c>
      <c r="AW37" s="129">
        <v>60900</v>
      </c>
      <c r="AX37" s="129"/>
      <c r="AY37" s="129"/>
      <c r="AZ37" s="129"/>
      <c r="BA37" s="124"/>
      <c r="BB37" s="181" t="s">
        <v>6</v>
      </c>
      <c r="BC37" s="173">
        <f t="shared" si="31"/>
        <v>1825006</v>
      </c>
      <c r="BD37" s="173">
        <f t="shared" si="32"/>
        <v>2089016</v>
      </c>
      <c r="BE37" s="173">
        <f t="shared" si="33"/>
        <v>2303098</v>
      </c>
      <c r="BF37" s="173">
        <f t="shared" si="34"/>
        <v>3094177</v>
      </c>
      <c r="BG37" s="173">
        <f t="shared" si="35"/>
        <v>2854914</v>
      </c>
      <c r="BH37" s="173">
        <f t="shared" si="36"/>
        <v>3185285</v>
      </c>
      <c r="BI37" s="173">
        <f t="shared" si="37"/>
        <v>3216475</v>
      </c>
      <c r="BJ37" s="173">
        <f t="shared" si="38"/>
        <v>3454922</v>
      </c>
      <c r="BK37" s="173">
        <f t="shared" si="39"/>
        <v>2797064</v>
      </c>
      <c r="BL37" s="173">
        <f t="shared" si="40"/>
        <v>887223</v>
      </c>
      <c r="BM37" s="173">
        <f t="shared" si="41"/>
        <v>1593195</v>
      </c>
      <c r="BN37" s="173">
        <f t="shared" si="42"/>
        <v>2854850</v>
      </c>
      <c r="BO37" s="173">
        <f t="shared" si="43"/>
        <v>2529805</v>
      </c>
      <c r="BP37" s="173">
        <f t="shared" si="44"/>
        <v>2139087</v>
      </c>
      <c r="BQ37" s="173">
        <f t="shared" si="45"/>
        <v>3477246</v>
      </c>
      <c r="BR37" s="173">
        <f t="shared" si="46"/>
        <v>4164996</v>
      </c>
      <c r="BS37" s="173">
        <f t="shared" si="47"/>
        <v>3608101</v>
      </c>
      <c r="BT37" s="173">
        <f t="shared" si="48"/>
        <v>4223415</v>
      </c>
      <c r="BU37" s="173">
        <f t="shared" si="49"/>
        <v>3741015</v>
      </c>
      <c r="BV37" s="173">
        <f t="shared" si="50"/>
        <v>4169655</v>
      </c>
      <c r="BW37" s="173">
        <f t="shared" si="51"/>
        <v>3443312</v>
      </c>
      <c r="BX37" s="173"/>
      <c r="BY37" s="173"/>
      <c r="BZ37" s="173"/>
      <c r="CC37" s="188"/>
    </row>
    <row r="38" spans="1:81" ht="15.75" thickBot="1">
      <c r="A38" s="125"/>
      <c r="B38" s="139" t="s">
        <v>7</v>
      </c>
      <c r="C38" s="127">
        <v>1108832</v>
      </c>
      <c r="D38" s="127">
        <v>862899</v>
      </c>
      <c r="E38" s="127">
        <v>912312</v>
      </c>
      <c r="F38" s="127">
        <v>928160</v>
      </c>
      <c r="G38" s="127">
        <v>1095203</v>
      </c>
      <c r="H38" s="127">
        <v>836288</v>
      </c>
      <c r="I38" s="127">
        <v>926400</v>
      </c>
      <c r="J38" s="127">
        <v>901149</v>
      </c>
      <c r="K38" s="127">
        <v>1080164</v>
      </c>
      <c r="L38" s="127">
        <v>539260</v>
      </c>
      <c r="M38" s="127">
        <v>653924</v>
      </c>
      <c r="N38" s="127">
        <v>1011394</v>
      </c>
      <c r="O38" s="127">
        <v>1034281</v>
      </c>
      <c r="P38" s="127">
        <v>971532</v>
      </c>
      <c r="Q38" s="127">
        <v>1403874</v>
      </c>
      <c r="R38" s="127">
        <v>1481987</v>
      </c>
      <c r="S38" s="127">
        <v>1550826</v>
      </c>
      <c r="T38" s="127">
        <v>1224620</v>
      </c>
      <c r="U38" s="127">
        <v>1251049</v>
      </c>
      <c r="V38" s="127">
        <v>1285584</v>
      </c>
      <c r="W38" s="127">
        <v>1380195</v>
      </c>
      <c r="X38" s="127"/>
      <c r="Y38" s="127"/>
      <c r="Z38" s="127"/>
      <c r="AB38" s="139" t="s">
        <v>7</v>
      </c>
      <c r="AC38" s="127">
        <v>348624</v>
      </c>
      <c r="AD38" s="127">
        <v>355599</v>
      </c>
      <c r="AE38" s="127">
        <v>342216</v>
      </c>
      <c r="AF38" s="127">
        <v>353656</v>
      </c>
      <c r="AG38" s="127">
        <v>345293</v>
      </c>
      <c r="AH38" s="127">
        <v>339392</v>
      </c>
      <c r="AI38" s="127">
        <v>341673</v>
      </c>
      <c r="AJ38" s="127">
        <v>350292</v>
      </c>
      <c r="AK38" s="127">
        <v>341912</v>
      </c>
      <c r="AL38" s="127">
        <v>263585</v>
      </c>
      <c r="AM38" s="127">
        <v>299564</v>
      </c>
      <c r="AN38" s="127">
        <v>347840</v>
      </c>
      <c r="AO38" s="127">
        <v>326701</v>
      </c>
      <c r="AP38" s="127">
        <v>335201</v>
      </c>
      <c r="AQ38" s="127">
        <v>398476</v>
      </c>
      <c r="AR38" s="127">
        <v>404478</v>
      </c>
      <c r="AS38" s="127">
        <v>397904</v>
      </c>
      <c r="AT38" s="127">
        <v>365013</v>
      </c>
      <c r="AU38" s="127">
        <v>386302</v>
      </c>
      <c r="AV38" s="127">
        <v>376487</v>
      </c>
      <c r="AW38" s="127">
        <v>345116</v>
      </c>
      <c r="AX38" s="127"/>
      <c r="AY38" s="127"/>
      <c r="AZ38" s="127"/>
      <c r="BA38" s="124"/>
      <c r="BB38" s="182" t="s">
        <v>7</v>
      </c>
      <c r="BC38" s="171">
        <f t="shared" si="31"/>
        <v>1457456</v>
      </c>
      <c r="BD38" s="171">
        <f t="shared" si="32"/>
        <v>1218498</v>
      </c>
      <c r="BE38" s="171">
        <f t="shared" si="33"/>
        <v>1254528</v>
      </c>
      <c r="BF38" s="171">
        <f t="shared" si="34"/>
        <v>1281816</v>
      </c>
      <c r="BG38" s="171">
        <f t="shared" si="35"/>
        <v>1440496</v>
      </c>
      <c r="BH38" s="171">
        <f t="shared" si="36"/>
        <v>1175680</v>
      </c>
      <c r="BI38" s="171">
        <f t="shared" si="37"/>
        <v>1268073</v>
      </c>
      <c r="BJ38" s="171">
        <f t="shared" si="38"/>
        <v>1251441</v>
      </c>
      <c r="BK38" s="171">
        <f t="shared" si="39"/>
        <v>1422076</v>
      </c>
      <c r="BL38" s="171">
        <f t="shared" si="40"/>
        <v>802845</v>
      </c>
      <c r="BM38" s="171">
        <f t="shared" si="41"/>
        <v>953488</v>
      </c>
      <c r="BN38" s="171">
        <f t="shared" si="42"/>
        <v>1359234</v>
      </c>
      <c r="BO38" s="171">
        <f t="shared" si="43"/>
        <v>1360982</v>
      </c>
      <c r="BP38" s="171">
        <f t="shared" si="44"/>
        <v>1306733</v>
      </c>
      <c r="BQ38" s="171">
        <f t="shared" si="45"/>
        <v>1802350</v>
      </c>
      <c r="BR38" s="171">
        <f t="shared" si="46"/>
        <v>1886465</v>
      </c>
      <c r="BS38" s="171">
        <f t="shared" si="47"/>
        <v>1948730</v>
      </c>
      <c r="BT38" s="171">
        <f t="shared" si="48"/>
        <v>1589633</v>
      </c>
      <c r="BU38" s="171">
        <f t="shared" si="49"/>
        <v>1637351</v>
      </c>
      <c r="BV38" s="171">
        <f t="shared" si="50"/>
        <v>1662071</v>
      </c>
      <c r="BW38" s="171">
        <f t="shared" si="51"/>
        <v>1725311</v>
      </c>
      <c r="BX38" s="171"/>
      <c r="BY38" s="171"/>
      <c r="BZ38" s="171"/>
      <c r="CC38" s="188"/>
    </row>
    <row r="39" spans="1:81" ht="15.75" thickBot="1">
      <c r="A39" s="125"/>
      <c r="B39" s="138" t="s">
        <v>55</v>
      </c>
      <c r="C39" s="129">
        <v>993116</v>
      </c>
      <c r="D39" s="129">
        <v>708451</v>
      </c>
      <c r="E39" s="129">
        <v>770393</v>
      </c>
      <c r="F39" s="129">
        <v>811434</v>
      </c>
      <c r="G39" s="129">
        <v>1056875</v>
      </c>
      <c r="H39" s="129">
        <v>754455</v>
      </c>
      <c r="I39" s="129">
        <v>837515</v>
      </c>
      <c r="J39" s="129">
        <v>815168</v>
      </c>
      <c r="K39" s="129">
        <v>1034050</v>
      </c>
      <c r="L39" s="129">
        <v>504504</v>
      </c>
      <c r="M39" s="129">
        <v>646039</v>
      </c>
      <c r="N39" s="129">
        <v>921894</v>
      </c>
      <c r="O39" s="129">
        <v>996265</v>
      </c>
      <c r="P39" s="129">
        <v>888733</v>
      </c>
      <c r="Q39" s="129">
        <v>1338806</v>
      </c>
      <c r="R39" s="129">
        <v>1428574</v>
      </c>
      <c r="S39" s="129">
        <v>1568152</v>
      </c>
      <c r="T39" s="129">
        <v>1126013</v>
      </c>
      <c r="U39" s="129">
        <v>1183180</v>
      </c>
      <c r="V39" s="148">
        <v>1236068</v>
      </c>
      <c r="W39" s="129">
        <v>1428364</v>
      </c>
      <c r="X39" s="129"/>
      <c r="Y39" s="129"/>
      <c r="Z39" s="148"/>
      <c r="AB39" s="138" t="s">
        <v>55</v>
      </c>
      <c r="AC39" s="129">
        <v>255038</v>
      </c>
      <c r="AD39" s="129">
        <v>261443</v>
      </c>
      <c r="AE39" s="129">
        <v>271807</v>
      </c>
      <c r="AF39" s="129">
        <v>268497</v>
      </c>
      <c r="AG39" s="129">
        <v>279616</v>
      </c>
      <c r="AH39" s="129">
        <v>271443</v>
      </c>
      <c r="AI39" s="129">
        <v>263433</v>
      </c>
      <c r="AJ39" s="129">
        <v>258132</v>
      </c>
      <c r="AK39" s="129">
        <v>277706</v>
      </c>
      <c r="AL39" s="129">
        <v>229305</v>
      </c>
      <c r="AM39" s="129">
        <v>264398</v>
      </c>
      <c r="AN39" s="129">
        <v>297110</v>
      </c>
      <c r="AO39" s="129">
        <v>287465</v>
      </c>
      <c r="AP39" s="129">
        <v>286753</v>
      </c>
      <c r="AQ39" s="129">
        <v>326979</v>
      </c>
      <c r="AR39" s="129">
        <v>324867</v>
      </c>
      <c r="AS39" s="129">
        <v>313555</v>
      </c>
      <c r="AT39" s="129">
        <v>303784</v>
      </c>
      <c r="AU39" s="129">
        <v>296934</v>
      </c>
      <c r="AV39" s="129">
        <v>296990</v>
      </c>
      <c r="AW39" s="129">
        <v>314788</v>
      </c>
      <c r="AX39" s="129"/>
      <c r="AY39" s="129"/>
      <c r="AZ39" s="129"/>
      <c r="BA39" s="124"/>
      <c r="BB39" s="181" t="s">
        <v>55</v>
      </c>
      <c r="BC39" s="173">
        <f t="shared" si="31"/>
        <v>1248154</v>
      </c>
      <c r="BD39" s="173">
        <f t="shared" si="32"/>
        <v>969894</v>
      </c>
      <c r="BE39" s="173">
        <f t="shared" si="33"/>
        <v>1042200</v>
      </c>
      <c r="BF39" s="173">
        <f t="shared" si="34"/>
        <v>1079931</v>
      </c>
      <c r="BG39" s="173">
        <f t="shared" si="35"/>
        <v>1336491</v>
      </c>
      <c r="BH39" s="173">
        <f t="shared" si="36"/>
        <v>1025898</v>
      </c>
      <c r="BI39" s="173">
        <f t="shared" si="37"/>
        <v>1100948</v>
      </c>
      <c r="BJ39" s="173">
        <f t="shared" si="38"/>
        <v>1073300</v>
      </c>
      <c r="BK39" s="173">
        <f t="shared" si="39"/>
        <v>1311756</v>
      </c>
      <c r="BL39" s="173">
        <f t="shared" si="40"/>
        <v>733809</v>
      </c>
      <c r="BM39" s="173">
        <f t="shared" si="41"/>
        <v>910437</v>
      </c>
      <c r="BN39" s="173">
        <f t="shared" si="42"/>
        <v>1219004</v>
      </c>
      <c r="BO39" s="173">
        <f t="shared" si="43"/>
        <v>1283730</v>
      </c>
      <c r="BP39" s="173">
        <f t="shared" si="44"/>
        <v>1175486</v>
      </c>
      <c r="BQ39" s="173">
        <f t="shared" si="45"/>
        <v>1665785</v>
      </c>
      <c r="BR39" s="173">
        <f t="shared" si="46"/>
        <v>1753441</v>
      </c>
      <c r="BS39" s="173">
        <f t="shared" si="47"/>
        <v>1881707</v>
      </c>
      <c r="BT39" s="173">
        <f t="shared" si="48"/>
        <v>1429797</v>
      </c>
      <c r="BU39" s="173">
        <f t="shared" si="49"/>
        <v>1480114</v>
      </c>
      <c r="BV39" s="173">
        <f t="shared" si="50"/>
        <v>1533058</v>
      </c>
      <c r="BW39" s="173">
        <f t="shared" si="51"/>
        <v>1743152</v>
      </c>
      <c r="BX39" s="173"/>
      <c r="BY39" s="173"/>
      <c r="BZ39" s="173"/>
      <c r="CC39" s="188"/>
    </row>
    <row r="40" spans="1:81" ht="15.75" thickBot="1">
      <c r="A40" s="125"/>
      <c r="B40" s="139" t="s">
        <v>57</v>
      </c>
      <c r="C40" s="127">
        <v>10099265</v>
      </c>
      <c r="D40" s="127">
        <v>9633018</v>
      </c>
      <c r="E40" s="127">
        <v>9768554</v>
      </c>
      <c r="F40" s="127">
        <v>10631380</v>
      </c>
      <c r="G40" s="127">
        <v>10410788</v>
      </c>
      <c r="H40" s="127">
        <v>9703216</v>
      </c>
      <c r="I40" s="127">
        <v>9809814</v>
      </c>
      <c r="J40" s="127">
        <v>5070493</v>
      </c>
      <c r="K40" s="127">
        <v>4248181</v>
      </c>
      <c r="L40" s="127">
        <v>3952584</v>
      </c>
      <c r="M40" s="127">
        <v>6673613</v>
      </c>
      <c r="N40" s="127">
        <v>9450439</v>
      </c>
      <c r="O40" s="127">
        <v>8876893</v>
      </c>
      <c r="P40" s="127">
        <v>7944881</v>
      </c>
      <c r="Q40" s="127">
        <v>10609064</v>
      </c>
      <c r="R40" s="127">
        <v>11671050</v>
      </c>
      <c r="S40" s="127">
        <v>11378202</v>
      </c>
      <c r="T40" s="127">
        <v>11061137</v>
      </c>
      <c r="U40" s="127">
        <v>12045073</v>
      </c>
      <c r="V40" s="127">
        <v>12668289</v>
      </c>
      <c r="W40" s="127">
        <v>12152567</v>
      </c>
      <c r="X40" s="127"/>
      <c r="Y40" s="127"/>
      <c r="Z40" s="127"/>
      <c r="AB40" s="139" t="s">
        <v>57</v>
      </c>
      <c r="AC40" s="127">
        <v>1118074</v>
      </c>
      <c r="AD40" s="127">
        <v>1098810</v>
      </c>
      <c r="AE40" s="127">
        <v>1074416</v>
      </c>
      <c r="AF40" s="127">
        <v>1208687</v>
      </c>
      <c r="AG40" s="127">
        <v>1153081</v>
      </c>
      <c r="AH40" s="127">
        <v>1085951</v>
      </c>
      <c r="AI40" s="127">
        <v>1089928</v>
      </c>
      <c r="AJ40" s="127">
        <v>484157</v>
      </c>
      <c r="AK40" s="127">
        <v>442115</v>
      </c>
      <c r="AL40" s="127">
        <v>703143</v>
      </c>
      <c r="AM40" s="127">
        <v>899027</v>
      </c>
      <c r="AN40" s="127">
        <v>1070919</v>
      </c>
      <c r="AO40" s="127">
        <v>1109958</v>
      </c>
      <c r="AP40" s="127">
        <v>1066791</v>
      </c>
      <c r="AQ40" s="127">
        <v>1110489</v>
      </c>
      <c r="AR40" s="127">
        <v>1170256</v>
      </c>
      <c r="AS40" s="127">
        <v>1129778</v>
      </c>
      <c r="AT40" s="127">
        <v>1221973</v>
      </c>
      <c r="AU40" s="127">
        <v>1123964</v>
      </c>
      <c r="AV40" s="127">
        <v>1060151</v>
      </c>
      <c r="AW40" s="127">
        <v>1009681</v>
      </c>
      <c r="AX40" s="127"/>
      <c r="AY40" s="127"/>
      <c r="AZ40" s="127"/>
      <c r="BA40" s="124"/>
      <c r="BB40" s="182" t="s">
        <v>57</v>
      </c>
      <c r="BC40" s="171">
        <f t="shared" si="31"/>
        <v>11217339</v>
      </c>
      <c r="BD40" s="171">
        <f t="shared" si="32"/>
        <v>10731828</v>
      </c>
      <c r="BE40" s="171">
        <f t="shared" si="33"/>
        <v>10842970</v>
      </c>
      <c r="BF40" s="171">
        <f t="shared" si="34"/>
        <v>11840067</v>
      </c>
      <c r="BG40" s="171">
        <f t="shared" si="35"/>
        <v>11563869</v>
      </c>
      <c r="BH40" s="171">
        <f t="shared" si="36"/>
        <v>10789167</v>
      </c>
      <c r="BI40" s="171">
        <f t="shared" si="37"/>
        <v>10899742</v>
      </c>
      <c r="BJ40" s="171">
        <f t="shared" si="38"/>
        <v>5554650</v>
      </c>
      <c r="BK40" s="171">
        <f t="shared" si="39"/>
        <v>4690296</v>
      </c>
      <c r="BL40" s="171">
        <f t="shared" si="40"/>
        <v>4655727</v>
      </c>
      <c r="BM40" s="171">
        <f t="shared" si="41"/>
        <v>7572640</v>
      </c>
      <c r="BN40" s="171">
        <f t="shared" si="42"/>
        <v>10521358</v>
      </c>
      <c r="BO40" s="171">
        <f t="shared" si="43"/>
        <v>9986851</v>
      </c>
      <c r="BP40" s="171">
        <f t="shared" si="44"/>
        <v>9011672</v>
      </c>
      <c r="BQ40" s="171">
        <f t="shared" si="45"/>
        <v>11719553</v>
      </c>
      <c r="BR40" s="171">
        <f t="shared" si="46"/>
        <v>12841306</v>
      </c>
      <c r="BS40" s="171">
        <f t="shared" si="47"/>
        <v>12507980</v>
      </c>
      <c r="BT40" s="171">
        <f t="shared" si="48"/>
        <v>12283110</v>
      </c>
      <c r="BU40" s="171">
        <f t="shared" si="49"/>
        <v>13169037</v>
      </c>
      <c r="BV40" s="171">
        <f t="shared" si="50"/>
        <v>13728440</v>
      </c>
      <c r="BW40" s="171">
        <f t="shared" si="51"/>
        <v>13162248</v>
      </c>
      <c r="BX40" s="171"/>
      <c r="BY40" s="171"/>
      <c r="BZ40" s="171"/>
      <c r="CC40" s="188"/>
    </row>
    <row r="41" spans="1:81" ht="15.75" thickBot="1">
      <c r="A41" s="125"/>
      <c r="B41" s="138" t="s">
        <v>9</v>
      </c>
      <c r="C41" s="129">
        <v>2157830</v>
      </c>
      <c r="D41" s="129">
        <v>2104865</v>
      </c>
      <c r="E41" s="129">
        <v>2143213</v>
      </c>
      <c r="F41" s="129">
        <v>2389985</v>
      </c>
      <c r="G41" s="129">
        <v>2474677</v>
      </c>
      <c r="H41" s="129">
        <v>2203282</v>
      </c>
      <c r="I41" s="129">
        <v>2317904</v>
      </c>
      <c r="J41" s="129">
        <v>2210395</v>
      </c>
      <c r="K41" s="129">
        <v>2204576</v>
      </c>
      <c r="L41" s="129">
        <v>1199245</v>
      </c>
      <c r="M41" s="129">
        <v>1476225</v>
      </c>
      <c r="N41" s="129">
        <v>2228024</v>
      </c>
      <c r="O41" s="129">
        <v>2015240</v>
      </c>
      <c r="P41" s="129">
        <v>1762035</v>
      </c>
      <c r="Q41" s="129">
        <v>2735426</v>
      </c>
      <c r="R41" s="129">
        <v>3048000</v>
      </c>
      <c r="S41" s="129">
        <v>2760325</v>
      </c>
      <c r="T41" s="129">
        <v>2669248</v>
      </c>
      <c r="U41" s="129">
        <v>2678981</v>
      </c>
      <c r="V41" s="148">
        <v>2803312</v>
      </c>
      <c r="W41" s="129">
        <v>2814085</v>
      </c>
      <c r="X41" s="129"/>
      <c r="Y41" s="129"/>
      <c r="Z41" s="148"/>
      <c r="AB41" s="138" t="s">
        <v>9</v>
      </c>
      <c r="AC41" s="129">
        <v>301795</v>
      </c>
      <c r="AD41" s="129">
        <v>310625</v>
      </c>
      <c r="AE41" s="129">
        <v>300458</v>
      </c>
      <c r="AF41" s="129">
        <v>333724</v>
      </c>
      <c r="AG41" s="129">
        <v>344775</v>
      </c>
      <c r="AH41" s="129">
        <v>319570</v>
      </c>
      <c r="AI41" s="129">
        <v>317558</v>
      </c>
      <c r="AJ41" s="129">
        <v>309174</v>
      </c>
      <c r="AK41" s="129">
        <v>327740</v>
      </c>
      <c r="AL41" s="129">
        <v>299665</v>
      </c>
      <c r="AM41" s="129">
        <v>359470</v>
      </c>
      <c r="AN41" s="129">
        <v>361235</v>
      </c>
      <c r="AO41" s="129">
        <v>382135</v>
      </c>
      <c r="AP41" s="129">
        <v>390475</v>
      </c>
      <c r="AQ41" s="129">
        <v>405814</v>
      </c>
      <c r="AR41" s="129">
        <v>420543</v>
      </c>
      <c r="AS41" s="129">
        <v>423218</v>
      </c>
      <c r="AT41" s="129">
        <v>416053</v>
      </c>
      <c r="AU41" s="129">
        <v>382020</v>
      </c>
      <c r="AV41" s="129">
        <v>386462</v>
      </c>
      <c r="AW41" s="129">
        <v>388349</v>
      </c>
      <c r="AX41" s="129"/>
      <c r="AY41" s="129"/>
      <c r="AZ41" s="129"/>
      <c r="BA41" s="124"/>
      <c r="BB41" s="181" t="s">
        <v>9</v>
      </c>
      <c r="BC41" s="173">
        <f t="shared" si="31"/>
        <v>2459625</v>
      </c>
      <c r="BD41" s="173">
        <f t="shared" si="32"/>
        <v>2415490</v>
      </c>
      <c r="BE41" s="173">
        <f t="shared" si="33"/>
        <v>2443671</v>
      </c>
      <c r="BF41" s="173">
        <f t="shared" si="34"/>
        <v>2723709</v>
      </c>
      <c r="BG41" s="173">
        <f t="shared" si="35"/>
        <v>2819452</v>
      </c>
      <c r="BH41" s="173">
        <f t="shared" si="36"/>
        <v>2522852</v>
      </c>
      <c r="BI41" s="173">
        <f t="shared" si="37"/>
        <v>2635462</v>
      </c>
      <c r="BJ41" s="173">
        <f t="shared" si="38"/>
        <v>2519569</v>
      </c>
      <c r="BK41" s="173">
        <f t="shared" si="39"/>
        <v>2532316</v>
      </c>
      <c r="BL41" s="173">
        <f t="shared" si="40"/>
        <v>1498910</v>
      </c>
      <c r="BM41" s="173">
        <f t="shared" si="41"/>
        <v>1835695</v>
      </c>
      <c r="BN41" s="173">
        <f t="shared" si="42"/>
        <v>2589259</v>
      </c>
      <c r="BO41" s="173">
        <f t="shared" si="43"/>
        <v>2397375</v>
      </c>
      <c r="BP41" s="173">
        <f t="shared" si="44"/>
        <v>2152510</v>
      </c>
      <c r="BQ41" s="173">
        <f t="shared" si="45"/>
        <v>3141240</v>
      </c>
      <c r="BR41" s="173">
        <f t="shared" si="46"/>
        <v>3468543</v>
      </c>
      <c r="BS41" s="173">
        <f t="shared" si="47"/>
        <v>3183543</v>
      </c>
      <c r="BT41" s="173">
        <f t="shared" si="48"/>
        <v>3085301</v>
      </c>
      <c r="BU41" s="173">
        <f t="shared" si="49"/>
        <v>3061001</v>
      </c>
      <c r="BV41" s="173">
        <f t="shared" si="50"/>
        <v>3189774</v>
      </c>
      <c r="BW41" s="173">
        <f t="shared" si="51"/>
        <v>3202434</v>
      </c>
      <c r="BX41" s="173"/>
      <c r="BY41" s="173"/>
      <c r="BZ41" s="173"/>
      <c r="CC41" s="188"/>
    </row>
    <row r="42" spans="1:81" ht="15.75" thickBot="1">
      <c r="A42" s="125"/>
      <c r="B42" s="139" t="s">
        <v>56</v>
      </c>
      <c r="C42" s="127">
        <v>5432990</v>
      </c>
      <c r="D42" s="127">
        <v>5786983</v>
      </c>
      <c r="E42" s="127">
        <v>5666799</v>
      </c>
      <c r="F42" s="127">
        <v>6109398</v>
      </c>
      <c r="G42" s="127">
        <v>5587332</v>
      </c>
      <c r="H42" s="127">
        <v>5868339</v>
      </c>
      <c r="I42" s="127">
        <v>5846179</v>
      </c>
      <c r="J42" s="127">
        <v>5751155</v>
      </c>
      <c r="K42" s="127">
        <v>5048139</v>
      </c>
      <c r="L42" s="127">
        <v>2363970</v>
      </c>
      <c r="M42" s="127">
        <v>3367470</v>
      </c>
      <c r="N42" s="127">
        <v>5180585</v>
      </c>
      <c r="O42" s="127">
        <v>4884645</v>
      </c>
      <c r="P42" s="127">
        <v>4399299</v>
      </c>
      <c r="Q42" s="127">
        <v>6328389</v>
      </c>
      <c r="R42" s="127">
        <v>6998556</v>
      </c>
      <c r="S42" s="127">
        <v>6089502</v>
      </c>
      <c r="T42" s="127">
        <v>6510505</v>
      </c>
      <c r="U42" s="127">
        <v>6605042</v>
      </c>
      <c r="V42" s="127">
        <v>6919095</v>
      </c>
      <c r="W42" s="127">
        <v>6329158</v>
      </c>
      <c r="X42" s="127"/>
      <c r="Y42" s="127"/>
      <c r="Z42" s="127"/>
      <c r="AB42" s="139" t="s">
        <v>56</v>
      </c>
      <c r="AC42" s="127">
        <v>561629</v>
      </c>
      <c r="AD42" s="127">
        <v>561189</v>
      </c>
      <c r="AE42" s="127">
        <v>533769</v>
      </c>
      <c r="AF42" s="127">
        <v>588645</v>
      </c>
      <c r="AG42" s="127">
        <v>577861</v>
      </c>
      <c r="AH42" s="127">
        <v>557568</v>
      </c>
      <c r="AI42" s="127">
        <v>560371</v>
      </c>
      <c r="AJ42" s="127">
        <v>539010</v>
      </c>
      <c r="AK42" s="127">
        <v>582680</v>
      </c>
      <c r="AL42" s="127">
        <v>449037</v>
      </c>
      <c r="AM42" s="127">
        <v>530037</v>
      </c>
      <c r="AN42" s="127">
        <v>612695</v>
      </c>
      <c r="AO42" s="127">
        <v>622250</v>
      </c>
      <c r="AP42" s="127">
        <v>650655</v>
      </c>
      <c r="AQ42" s="127">
        <v>697685</v>
      </c>
      <c r="AR42" s="127">
        <v>745515</v>
      </c>
      <c r="AS42" s="127">
        <v>751642</v>
      </c>
      <c r="AT42" s="127">
        <v>793827</v>
      </c>
      <c r="AU42" s="127">
        <v>774805</v>
      </c>
      <c r="AV42" s="127">
        <v>704011</v>
      </c>
      <c r="AW42" s="127">
        <v>673228</v>
      </c>
      <c r="AX42" s="127"/>
      <c r="AY42" s="127"/>
      <c r="AZ42" s="127"/>
      <c r="BA42" s="124"/>
      <c r="BB42" s="182" t="s">
        <v>56</v>
      </c>
      <c r="BC42" s="171">
        <f t="shared" si="31"/>
        <v>5994619</v>
      </c>
      <c r="BD42" s="171">
        <f t="shared" si="32"/>
        <v>6348172</v>
      </c>
      <c r="BE42" s="171">
        <f t="shared" si="33"/>
        <v>6200568</v>
      </c>
      <c r="BF42" s="171">
        <f t="shared" si="34"/>
        <v>6698043</v>
      </c>
      <c r="BG42" s="171">
        <f t="shared" si="35"/>
        <v>6165193</v>
      </c>
      <c r="BH42" s="171">
        <f t="shared" si="36"/>
        <v>6425907</v>
      </c>
      <c r="BI42" s="171">
        <f t="shared" si="37"/>
        <v>6406550</v>
      </c>
      <c r="BJ42" s="171">
        <f t="shared" si="38"/>
        <v>6290165</v>
      </c>
      <c r="BK42" s="171">
        <f t="shared" si="39"/>
        <v>5630819</v>
      </c>
      <c r="BL42" s="171">
        <f t="shared" si="40"/>
        <v>2813007</v>
      </c>
      <c r="BM42" s="171">
        <f t="shared" si="41"/>
        <v>3897507</v>
      </c>
      <c r="BN42" s="171">
        <f t="shared" si="42"/>
        <v>5793280</v>
      </c>
      <c r="BO42" s="171">
        <f t="shared" si="43"/>
        <v>5506895</v>
      </c>
      <c r="BP42" s="171">
        <f t="shared" si="44"/>
        <v>5049954</v>
      </c>
      <c r="BQ42" s="171">
        <f t="shared" si="45"/>
        <v>7026074</v>
      </c>
      <c r="BR42" s="171">
        <f t="shared" si="46"/>
        <v>7744071</v>
      </c>
      <c r="BS42" s="171">
        <f t="shared" si="47"/>
        <v>6841144</v>
      </c>
      <c r="BT42" s="171">
        <f t="shared" si="48"/>
        <v>7304332</v>
      </c>
      <c r="BU42" s="171">
        <f t="shared" si="49"/>
        <v>7379847</v>
      </c>
      <c r="BV42" s="171">
        <f t="shared" si="50"/>
        <v>7623106</v>
      </c>
      <c r="BW42" s="171">
        <f t="shared" si="51"/>
        <v>7002386</v>
      </c>
      <c r="BX42" s="171"/>
      <c r="BY42" s="171"/>
      <c r="BZ42" s="171"/>
      <c r="CC42" s="188"/>
    </row>
    <row r="43" spans="1:81" ht="15.75" thickBot="1">
      <c r="A43" s="125"/>
      <c r="B43" s="138" t="s">
        <v>51</v>
      </c>
      <c r="C43" s="129">
        <v>1867078</v>
      </c>
      <c r="D43" s="129">
        <v>1523086</v>
      </c>
      <c r="E43" s="129">
        <v>1525971</v>
      </c>
      <c r="F43" s="129">
        <v>1622145</v>
      </c>
      <c r="G43" s="129">
        <v>1835406</v>
      </c>
      <c r="H43" s="129">
        <v>1561736</v>
      </c>
      <c r="I43" s="129">
        <v>1619556</v>
      </c>
      <c r="J43" s="129">
        <v>1436086</v>
      </c>
      <c r="K43" s="129">
        <v>1924919</v>
      </c>
      <c r="L43" s="129">
        <v>1179436</v>
      </c>
      <c r="M43" s="129">
        <v>1379898</v>
      </c>
      <c r="N43" s="129">
        <v>1711028</v>
      </c>
      <c r="O43" s="129">
        <v>1763522</v>
      </c>
      <c r="P43" s="129">
        <v>1776898</v>
      </c>
      <c r="Q43" s="129">
        <v>2257123</v>
      </c>
      <c r="R43" s="129">
        <v>2404660</v>
      </c>
      <c r="S43" s="129">
        <v>2380122</v>
      </c>
      <c r="T43" s="129">
        <v>1980163</v>
      </c>
      <c r="U43" s="129">
        <v>1985595</v>
      </c>
      <c r="V43" s="148">
        <v>2021224</v>
      </c>
      <c r="W43" s="129">
        <v>2154131</v>
      </c>
      <c r="X43" s="129"/>
      <c r="Y43" s="129"/>
      <c r="Z43" s="148"/>
      <c r="AB43" s="138" t="s">
        <v>51</v>
      </c>
      <c r="AC43" s="129">
        <v>469814</v>
      </c>
      <c r="AD43" s="129">
        <v>456784</v>
      </c>
      <c r="AE43" s="129">
        <v>437141</v>
      </c>
      <c r="AF43" s="129">
        <v>480447</v>
      </c>
      <c r="AG43" s="129">
        <v>474899</v>
      </c>
      <c r="AH43" s="129">
        <v>478022</v>
      </c>
      <c r="AI43" s="129">
        <v>487099</v>
      </c>
      <c r="AJ43" s="129">
        <v>420213</v>
      </c>
      <c r="AK43" s="129">
        <v>480037</v>
      </c>
      <c r="AL43" s="129">
        <v>393378</v>
      </c>
      <c r="AM43" s="129">
        <v>437021</v>
      </c>
      <c r="AN43" s="129">
        <v>486325</v>
      </c>
      <c r="AO43" s="129">
        <v>498254</v>
      </c>
      <c r="AP43" s="129">
        <v>488277</v>
      </c>
      <c r="AQ43" s="129">
        <v>518570</v>
      </c>
      <c r="AR43" s="129">
        <v>544345</v>
      </c>
      <c r="AS43" s="129">
        <v>538792</v>
      </c>
      <c r="AT43" s="129">
        <v>483597</v>
      </c>
      <c r="AU43" s="129">
        <v>442856</v>
      </c>
      <c r="AV43" s="129">
        <v>439186</v>
      </c>
      <c r="AW43" s="129">
        <v>418908</v>
      </c>
      <c r="AX43" s="129"/>
      <c r="AY43" s="129"/>
      <c r="AZ43" s="129"/>
      <c r="BA43" s="124"/>
      <c r="BB43" s="181" t="s">
        <v>51</v>
      </c>
      <c r="BC43" s="173">
        <f t="shared" si="31"/>
        <v>2336892</v>
      </c>
      <c r="BD43" s="173">
        <f t="shared" si="32"/>
        <v>1979870</v>
      </c>
      <c r="BE43" s="173">
        <f t="shared" si="33"/>
        <v>1963112</v>
      </c>
      <c r="BF43" s="173">
        <f t="shared" si="34"/>
        <v>2102592</v>
      </c>
      <c r="BG43" s="173">
        <f t="shared" si="35"/>
        <v>2310305</v>
      </c>
      <c r="BH43" s="173">
        <f t="shared" si="36"/>
        <v>2039758</v>
      </c>
      <c r="BI43" s="173">
        <f t="shared" si="37"/>
        <v>2106655</v>
      </c>
      <c r="BJ43" s="173">
        <f t="shared" si="38"/>
        <v>1856299</v>
      </c>
      <c r="BK43" s="173">
        <f t="shared" si="39"/>
        <v>2404956</v>
      </c>
      <c r="BL43" s="173">
        <f t="shared" si="40"/>
        <v>1572814</v>
      </c>
      <c r="BM43" s="173">
        <f t="shared" si="41"/>
        <v>1816919</v>
      </c>
      <c r="BN43" s="173">
        <f t="shared" si="42"/>
        <v>2197353</v>
      </c>
      <c r="BO43" s="173">
        <f t="shared" si="43"/>
        <v>2261776</v>
      </c>
      <c r="BP43" s="173">
        <f t="shared" si="44"/>
        <v>2265175</v>
      </c>
      <c r="BQ43" s="173">
        <f t="shared" si="45"/>
        <v>2775693</v>
      </c>
      <c r="BR43" s="173">
        <f t="shared" si="46"/>
        <v>2949005</v>
      </c>
      <c r="BS43" s="173">
        <f t="shared" si="47"/>
        <v>2918914</v>
      </c>
      <c r="BT43" s="173">
        <f t="shared" si="48"/>
        <v>2463760</v>
      </c>
      <c r="BU43" s="173">
        <f t="shared" si="49"/>
        <v>2428451</v>
      </c>
      <c r="BV43" s="173">
        <f t="shared" si="50"/>
        <v>2460410</v>
      </c>
      <c r="BW43" s="173">
        <f t="shared" si="51"/>
        <v>2573039</v>
      </c>
      <c r="BX43" s="173"/>
      <c r="BY43" s="173"/>
      <c r="BZ43" s="173"/>
      <c r="CC43" s="188"/>
    </row>
    <row r="44" spans="1:81" ht="15.75" thickBot="1">
      <c r="A44" s="125"/>
      <c r="B44" s="139" t="s">
        <v>2</v>
      </c>
      <c r="C44" s="127">
        <v>1066781</v>
      </c>
      <c r="D44" s="127">
        <v>900298</v>
      </c>
      <c r="E44" s="127">
        <v>955816</v>
      </c>
      <c r="F44" s="127">
        <v>1010653</v>
      </c>
      <c r="G44" s="127">
        <v>1071400</v>
      </c>
      <c r="H44" s="127">
        <v>953131</v>
      </c>
      <c r="I44" s="127">
        <v>993250</v>
      </c>
      <c r="J44" s="127">
        <v>847667</v>
      </c>
      <c r="K44" s="127">
        <v>1011399</v>
      </c>
      <c r="L44" s="127">
        <v>464520</v>
      </c>
      <c r="M44" s="127">
        <v>557084</v>
      </c>
      <c r="N44" s="127">
        <v>912828</v>
      </c>
      <c r="O44" s="127">
        <v>804763</v>
      </c>
      <c r="P44" s="127">
        <v>846991</v>
      </c>
      <c r="Q44" s="127">
        <v>1089629</v>
      </c>
      <c r="R44" s="127">
        <v>1153901</v>
      </c>
      <c r="S44" s="127">
        <v>1122376</v>
      </c>
      <c r="T44" s="127">
        <v>1004585</v>
      </c>
      <c r="U44" s="127">
        <v>1018778</v>
      </c>
      <c r="V44" s="127">
        <v>1054587</v>
      </c>
      <c r="W44" s="127">
        <v>1122148</v>
      </c>
      <c r="X44" s="127"/>
      <c r="Y44" s="127"/>
      <c r="Z44" s="127"/>
      <c r="AB44" s="139" t="s">
        <v>2</v>
      </c>
      <c r="AC44" s="127">
        <v>494261</v>
      </c>
      <c r="AD44" s="127">
        <v>511528</v>
      </c>
      <c r="AE44" s="127">
        <v>509092</v>
      </c>
      <c r="AF44" s="127">
        <v>543290</v>
      </c>
      <c r="AG44" s="127">
        <v>529926</v>
      </c>
      <c r="AH44" s="127">
        <v>535742</v>
      </c>
      <c r="AI44" s="127">
        <v>530275</v>
      </c>
      <c r="AJ44" s="127">
        <v>486508</v>
      </c>
      <c r="AK44" s="127">
        <v>532975</v>
      </c>
      <c r="AL44" s="127">
        <v>481631</v>
      </c>
      <c r="AM44" s="127">
        <v>536764</v>
      </c>
      <c r="AN44" s="127">
        <v>587521</v>
      </c>
      <c r="AO44" s="127">
        <v>550984</v>
      </c>
      <c r="AP44" s="127">
        <v>585689</v>
      </c>
      <c r="AQ44" s="127">
        <v>629784</v>
      </c>
      <c r="AR44" s="127">
        <v>631095</v>
      </c>
      <c r="AS44" s="127">
        <v>590939</v>
      </c>
      <c r="AT44" s="127">
        <v>598649</v>
      </c>
      <c r="AU44" s="127">
        <v>621844</v>
      </c>
      <c r="AV44" s="127">
        <v>611145</v>
      </c>
      <c r="AW44" s="127">
        <v>606090</v>
      </c>
      <c r="AX44" s="127"/>
      <c r="AY44" s="127"/>
      <c r="AZ44" s="127"/>
      <c r="BA44" s="124"/>
      <c r="BB44" s="182" t="s">
        <v>2</v>
      </c>
      <c r="BC44" s="171">
        <f t="shared" si="31"/>
        <v>1561042</v>
      </c>
      <c r="BD44" s="171">
        <f t="shared" si="32"/>
        <v>1411826</v>
      </c>
      <c r="BE44" s="171">
        <f t="shared" si="33"/>
        <v>1464908</v>
      </c>
      <c r="BF44" s="171">
        <f t="shared" si="34"/>
        <v>1553943</v>
      </c>
      <c r="BG44" s="171">
        <f t="shared" si="35"/>
        <v>1601326</v>
      </c>
      <c r="BH44" s="171">
        <f t="shared" si="36"/>
        <v>1488873</v>
      </c>
      <c r="BI44" s="171">
        <f t="shared" si="37"/>
        <v>1523525</v>
      </c>
      <c r="BJ44" s="171">
        <f t="shared" si="38"/>
        <v>1334175</v>
      </c>
      <c r="BK44" s="171">
        <f t="shared" si="39"/>
        <v>1544374</v>
      </c>
      <c r="BL44" s="171">
        <f t="shared" si="40"/>
        <v>946151</v>
      </c>
      <c r="BM44" s="171">
        <f t="shared" si="41"/>
        <v>1093848</v>
      </c>
      <c r="BN44" s="171">
        <f t="shared" si="42"/>
        <v>1500349</v>
      </c>
      <c r="BO44" s="171">
        <f t="shared" si="43"/>
        <v>1355747</v>
      </c>
      <c r="BP44" s="171">
        <f t="shared" si="44"/>
        <v>1432680</v>
      </c>
      <c r="BQ44" s="171">
        <f t="shared" si="45"/>
        <v>1719413</v>
      </c>
      <c r="BR44" s="171">
        <f t="shared" si="46"/>
        <v>1784996</v>
      </c>
      <c r="BS44" s="171">
        <f t="shared" si="47"/>
        <v>1713315</v>
      </c>
      <c r="BT44" s="171">
        <f t="shared" si="48"/>
        <v>1603234</v>
      </c>
      <c r="BU44" s="171">
        <f t="shared" si="49"/>
        <v>1640622</v>
      </c>
      <c r="BV44" s="171">
        <f t="shared" si="50"/>
        <v>1665732</v>
      </c>
      <c r="BW44" s="171">
        <f t="shared" si="51"/>
        <v>1728238</v>
      </c>
      <c r="BX44" s="171"/>
      <c r="BY44" s="171"/>
      <c r="BZ44" s="171"/>
      <c r="CC44" s="188"/>
    </row>
    <row r="45" spans="1:81" ht="15.75" thickBot="1">
      <c r="A45" s="125"/>
      <c r="B45" s="138" t="s">
        <v>90</v>
      </c>
      <c r="C45" s="133"/>
      <c r="D45" s="133"/>
      <c r="E45" s="129">
        <v>352799</v>
      </c>
      <c r="F45" s="129">
        <v>395261</v>
      </c>
      <c r="G45" s="129">
        <v>422555</v>
      </c>
      <c r="H45" s="129">
        <v>374431</v>
      </c>
      <c r="I45" s="129">
        <v>406618</v>
      </c>
      <c r="J45" s="129">
        <v>314837</v>
      </c>
      <c r="K45" s="129">
        <v>422682</v>
      </c>
      <c r="L45" s="129">
        <v>249780</v>
      </c>
      <c r="M45" s="129">
        <v>227187</v>
      </c>
      <c r="N45" s="129">
        <v>433839</v>
      </c>
      <c r="O45" s="129">
        <v>423307</v>
      </c>
      <c r="P45" s="129">
        <v>370215</v>
      </c>
      <c r="Q45" s="129">
        <v>540152</v>
      </c>
      <c r="R45" s="129">
        <v>561369</v>
      </c>
      <c r="S45" s="129">
        <v>553373</v>
      </c>
      <c r="T45" s="129">
        <v>478573</v>
      </c>
      <c r="U45" s="129">
        <v>481288</v>
      </c>
      <c r="V45" s="148">
        <v>485814</v>
      </c>
      <c r="W45" s="129">
        <v>518054</v>
      </c>
      <c r="X45" s="129"/>
      <c r="Y45" s="129"/>
      <c r="Z45" s="148"/>
      <c r="AB45" s="138" t="s">
        <v>90</v>
      </c>
      <c r="AC45" s="133"/>
      <c r="AD45" s="133"/>
      <c r="AE45" s="129">
        <v>77161</v>
      </c>
      <c r="AF45" s="129">
        <v>86658</v>
      </c>
      <c r="AG45" s="129">
        <v>85714</v>
      </c>
      <c r="AH45" s="129">
        <v>80735</v>
      </c>
      <c r="AI45" s="129">
        <v>80873</v>
      </c>
      <c r="AJ45" s="129">
        <v>67542</v>
      </c>
      <c r="AK45" s="129">
        <v>84158</v>
      </c>
      <c r="AL45" s="129">
        <v>57771</v>
      </c>
      <c r="AM45" s="129">
        <v>60620</v>
      </c>
      <c r="AN45" s="129">
        <v>73253</v>
      </c>
      <c r="AO45" s="129">
        <v>77239</v>
      </c>
      <c r="AP45" s="129">
        <v>75098</v>
      </c>
      <c r="AQ45" s="129">
        <v>82333</v>
      </c>
      <c r="AR45" s="129">
        <v>82909</v>
      </c>
      <c r="AS45" s="129">
        <v>82727</v>
      </c>
      <c r="AT45" s="129">
        <v>78888</v>
      </c>
      <c r="AU45" s="129">
        <v>78098</v>
      </c>
      <c r="AV45" s="129">
        <v>78100</v>
      </c>
      <c r="AW45" s="129">
        <v>81770</v>
      </c>
      <c r="AX45" s="129"/>
      <c r="AY45" s="129"/>
      <c r="AZ45" s="129"/>
      <c r="BA45" s="124"/>
      <c r="BB45" s="181" t="s">
        <v>90</v>
      </c>
      <c r="BC45" s="175"/>
      <c r="BD45" s="175"/>
      <c r="BE45" s="173">
        <f aca="true" t="shared" si="52" ref="BE45:BR50">+E45+AE45</f>
        <v>429960</v>
      </c>
      <c r="BF45" s="173">
        <f t="shared" si="52"/>
        <v>481919</v>
      </c>
      <c r="BG45" s="173">
        <f t="shared" si="52"/>
        <v>508269</v>
      </c>
      <c r="BH45" s="173">
        <f t="shared" si="52"/>
        <v>455166</v>
      </c>
      <c r="BI45" s="173">
        <f t="shared" si="52"/>
        <v>487491</v>
      </c>
      <c r="BJ45" s="173">
        <f t="shared" si="52"/>
        <v>382379</v>
      </c>
      <c r="BK45" s="173">
        <f t="shared" si="52"/>
        <v>506840</v>
      </c>
      <c r="BL45" s="173">
        <f t="shared" si="52"/>
        <v>307551</v>
      </c>
      <c r="BM45" s="173">
        <f t="shared" si="52"/>
        <v>287807</v>
      </c>
      <c r="BN45" s="173">
        <f t="shared" si="52"/>
        <v>507092</v>
      </c>
      <c r="BO45" s="173">
        <f t="shared" si="52"/>
        <v>500546</v>
      </c>
      <c r="BP45" s="173">
        <f t="shared" si="52"/>
        <v>445313</v>
      </c>
      <c r="BQ45" s="173">
        <f t="shared" si="52"/>
        <v>622485</v>
      </c>
      <c r="BR45" s="173">
        <f t="shared" si="52"/>
        <v>644278</v>
      </c>
      <c r="BS45" s="173">
        <f t="shared" si="47"/>
        <v>636100</v>
      </c>
      <c r="BT45" s="173">
        <f t="shared" si="48"/>
        <v>557461</v>
      </c>
      <c r="BU45" s="173">
        <f t="shared" si="49"/>
        <v>559386</v>
      </c>
      <c r="BV45" s="173">
        <f t="shared" si="50"/>
        <v>563914</v>
      </c>
      <c r="BW45" s="173">
        <f t="shared" si="51"/>
        <v>599824</v>
      </c>
      <c r="BX45" s="173"/>
      <c r="BY45" s="173"/>
      <c r="BZ45" s="173"/>
      <c r="CC45" s="188"/>
    </row>
    <row r="46" spans="1:81" ht="15.75" thickBot="1">
      <c r="A46" s="125"/>
      <c r="B46" s="139" t="s">
        <v>58</v>
      </c>
      <c r="C46" s="127">
        <v>10303103</v>
      </c>
      <c r="D46" s="127">
        <v>8573439</v>
      </c>
      <c r="E46" s="127">
        <v>9178145</v>
      </c>
      <c r="F46" s="127">
        <v>9874701</v>
      </c>
      <c r="G46" s="127">
        <v>10598639</v>
      </c>
      <c r="H46" s="127">
        <v>9199913</v>
      </c>
      <c r="I46" s="127">
        <v>9937047</v>
      </c>
      <c r="J46" s="127">
        <v>9620548</v>
      </c>
      <c r="K46" s="127">
        <v>10070126</v>
      </c>
      <c r="L46" s="127">
        <v>3656618</v>
      </c>
      <c r="M46" s="127">
        <v>4571554</v>
      </c>
      <c r="N46" s="127">
        <v>8326283</v>
      </c>
      <c r="O46" s="127">
        <v>7700696</v>
      </c>
      <c r="P46" s="127">
        <v>6689436</v>
      </c>
      <c r="Q46" s="127">
        <v>11252163</v>
      </c>
      <c r="R46" s="127">
        <v>12126422</v>
      </c>
      <c r="S46" s="127">
        <v>12023734</v>
      </c>
      <c r="T46" s="127">
        <v>10546315</v>
      </c>
      <c r="U46" s="127">
        <v>10657393</v>
      </c>
      <c r="V46" s="127">
        <v>11227407</v>
      </c>
      <c r="W46" s="127">
        <v>11727228</v>
      </c>
      <c r="X46" s="127"/>
      <c r="Y46" s="127"/>
      <c r="Z46" s="127"/>
      <c r="AB46" s="139" t="s">
        <v>58</v>
      </c>
      <c r="AC46" s="127">
        <v>1406181</v>
      </c>
      <c r="AD46" s="127">
        <v>1288665</v>
      </c>
      <c r="AE46" s="127">
        <v>1225143</v>
      </c>
      <c r="AF46" s="127">
        <v>1307032</v>
      </c>
      <c r="AG46" s="127">
        <v>1329145</v>
      </c>
      <c r="AH46" s="127">
        <v>1183883</v>
      </c>
      <c r="AI46" s="127">
        <v>1273062</v>
      </c>
      <c r="AJ46" s="127">
        <v>1252673</v>
      </c>
      <c r="AK46" s="127">
        <v>1207316</v>
      </c>
      <c r="AL46" s="127">
        <v>732004</v>
      </c>
      <c r="AM46" s="127">
        <v>840924</v>
      </c>
      <c r="AN46" s="127">
        <v>1014309</v>
      </c>
      <c r="AO46" s="127">
        <v>1043829</v>
      </c>
      <c r="AP46" s="127">
        <v>997249</v>
      </c>
      <c r="AQ46" s="127">
        <v>1161130</v>
      </c>
      <c r="AR46" s="127">
        <v>1199734</v>
      </c>
      <c r="AS46" s="127">
        <v>1203820</v>
      </c>
      <c r="AT46" s="127">
        <v>1117394</v>
      </c>
      <c r="AU46" s="127">
        <v>1070334</v>
      </c>
      <c r="AV46" s="127">
        <v>1095127</v>
      </c>
      <c r="AW46" s="127">
        <v>1055516</v>
      </c>
      <c r="AX46" s="127"/>
      <c r="AY46" s="127"/>
      <c r="AZ46" s="127"/>
      <c r="BA46" s="124"/>
      <c r="BB46" s="182" t="s">
        <v>58</v>
      </c>
      <c r="BC46" s="171">
        <f aca="true" t="shared" si="53" ref="BC46:BD50">+C46+AC46</f>
        <v>11709284</v>
      </c>
      <c r="BD46" s="171">
        <f t="shared" si="53"/>
        <v>9862104</v>
      </c>
      <c r="BE46" s="171">
        <f t="shared" si="52"/>
        <v>10403288</v>
      </c>
      <c r="BF46" s="171">
        <f t="shared" si="52"/>
        <v>11181733</v>
      </c>
      <c r="BG46" s="171">
        <f t="shared" si="52"/>
        <v>11927784</v>
      </c>
      <c r="BH46" s="171">
        <f t="shared" si="52"/>
        <v>10383796</v>
      </c>
      <c r="BI46" s="171">
        <f t="shared" si="52"/>
        <v>11210109</v>
      </c>
      <c r="BJ46" s="171">
        <f t="shared" si="52"/>
        <v>10873221</v>
      </c>
      <c r="BK46" s="171">
        <f t="shared" si="52"/>
        <v>11277442</v>
      </c>
      <c r="BL46" s="171">
        <f t="shared" si="52"/>
        <v>4388622</v>
      </c>
      <c r="BM46" s="171">
        <f t="shared" si="52"/>
        <v>5412478</v>
      </c>
      <c r="BN46" s="171">
        <f t="shared" si="52"/>
        <v>9340592</v>
      </c>
      <c r="BO46" s="171">
        <f t="shared" si="52"/>
        <v>8744525</v>
      </c>
      <c r="BP46" s="171">
        <f t="shared" si="52"/>
        <v>7686685</v>
      </c>
      <c r="BQ46" s="171">
        <f t="shared" si="52"/>
        <v>12413293</v>
      </c>
      <c r="BR46" s="171">
        <f t="shared" si="52"/>
        <v>13326156</v>
      </c>
      <c r="BS46" s="171">
        <f t="shared" si="47"/>
        <v>13227554</v>
      </c>
      <c r="BT46" s="171">
        <f t="shared" si="48"/>
        <v>11663709</v>
      </c>
      <c r="BU46" s="171">
        <f t="shared" si="49"/>
        <v>11727727</v>
      </c>
      <c r="BV46" s="171">
        <f t="shared" si="50"/>
        <v>12322534</v>
      </c>
      <c r="BW46" s="171">
        <f t="shared" si="51"/>
        <v>12782744</v>
      </c>
      <c r="BX46" s="171"/>
      <c r="BY46" s="171"/>
      <c r="BZ46" s="171"/>
      <c r="CC46" s="188"/>
    </row>
    <row r="47" spans="1:81" ht="15.75" thickBot="1">
      <c r="A47" s="125"/>
      <c r="B47" s="138" t="s">
        <v>13</v>
      </c>
      <c r="C47" s="129">
        <v>1759268</v>
      </c>
      <c r="D47" s="129">
        <v>824577</v>
      </c>
      <c r="E47" s="129">
        <v>976915</v>
      </c>
      <c r="F47" s="129">
        <v>1122563</v>
      </c>
      <c r="G47" s="129">
        <v>1849695</v>
      </c>
      <c r="H47" s="129">
        <v>909047</v>
      </c>
      <c r="I47" s="129">
        <v>1120435</v>
      </c>
      <c r="J47" s="129">
        <v>1080599</v>
      </c>
      <c r="K47" s="129">
        <v>1848654</v>
      </c>
      <c r="L47" s="129">
        <v>301516</v>
      </c>
      <c r="M47" s="129">
        <v>419911</v>
      </c>
      <c r="N47" s="129">
        <v>1175467</v>
      </c>
      <c r="O47" s="129">
        <v>1267180</v>
      </c>
      <c r="P47" s="129">
        <v>727027</v>
      </c>
      <c r="Q47" s="129">
        <v>1657197</v>
      </c>
      <c r="R47" s="129">
        <v>1149306</v>
      </c>
      <c r="S47" s="129">
        <v>2142264</v>
      </c>
      <c r="T47" s="129">
        <v>1247351</v>
      </c>
      <c r="U47" s="129">
        <v>1022871</v>
      </c>
      <c r="V47" s="148">
        <v>1410724</v>
      </c>
      <c r="W47" s="129">
        <v>2080348</v>
      </c>
      <c r="X47" s="129"/>
      <c r="Y47" s="129"/>
      <c r="Z47" s="148"/>
      <c r="AB47" s="138" t="s">
        <v>13</v>
      </c>
      <c r="AC47" s="129">
        <v>240601</v>
      </c>
      <c r="AD47" s="129">
        <v>224557</v>
      </c>
      <c r="AE47" s="129">
        <v>205567</v>
      </c>
      <c r="AF47" s="129">
        <v>216786</v>
      </c>
      <c r="AG47" s="129">
        <v>256014</v>
      </c>
      <c r="AH47" s="129">
        <v>211155</v>
      </c>
      <c r="AI47" s="129">
        <v>208709</v>
      </c>
      <c r="AJ47" s="129">
        <v>213829</v>
      </c>
      <c r="AK47" s="129">
        <v>254953</v>
      </c>
      <c r="AL47" s="129">
        <v>175173</v>
      </c>
      <c r="AM47" s="129">
        <v>189598</v>
      </c>
      <c r="AN47" s="129">
        <v>218865</v>
      </c>
      <c r="AO47" s="129">
        <v>263352</v>
      </c>
      <c r="AP47" s="129">
        <v>245354</v>
      </c>
      <c r="AQ47" s="129">
        <v>276141</v>
      </c>
      <c r="AR47" s="129">
        <v>203904</v>
      </c>
      <c r="AS47" s="129">
        <v>305191</v>
      </c>
      <c r="AT47" s="129">
        <v>273079</v>
      </c>
      <c r="AU47" s="129">
        <v>168382</v>
      </c>
      <c r="AV47" s="129">
        <v>233168</v>
      </c>
      <c r="AW47" s="129">
        <v>237580</v>
      </c>
      <c r="AX47" s="129"/>
      <c r="AY47" s="129"/>
      <c r="AZ47" s="129"/>
      <c r="BA47" s="124"/>
      <c r="BB47" s="181" t="s">
        <v>13</v>
      </c>
      <c r="BC47" s="173">
        <f t="shared" si="53"/>
        <v>1999869</v>
      </c>
      <c r="BD47" s="173">
        <f t="shared" si="53"/>
        <v>1049134</v>
      </c>
      <c r="BE47" s="173">
        <f t="shared" si="52"/>
        <v>1182482</v>
      </c>
      <c r="BF47" s="173">
        <f t="shared" si="52"/>
        <v>1339349</v>
      </c>
      <c r="BG47" s="173">
        <f t="shared" si="52"/>
        <v>2105709</v>
      </c>
      <c r="BH47" s="173">
        <f t="shared" si="52"/>
        <v>1120202</v>
      </c>
      <c r="BI47" s="173">
        <f t="shared" si="52"/>
        <v>1329144</v>
      </c>
      <c r="BJ47" s="173">
        <f t="shared" si="52"/>
        <v>1294428</v>
      </c>
      <c r="BK47" s="173">
        <f t="shared" si="52"/>
        <v>2103607</v>
      </c>
      <c r="BL47" s="173">
        <f t="shared" si="52"/>
        <v>476689</v>
      </c>
      <c r="BM47" s="173">
        <f t="shared" si="52"/>
        <v>609509</v>
      </c>
      <c r="BN47" s="173">
        <f t="shared" si="52"/>
        <v>1394332</v>
      </c>
      <c r="BO47" s="173">
        <f t="shared" si="52"/>
        <v>1530532</v>
      </c>
      <c r="BP47" s="173">
        <f t="shared" si="52"/>
        <v>972381</v>
      </c>
      <c r="BQ47" s="173">
        <f t="shared" si="52"/>
        <v>1933338</v>
      </c>
      <c r="BR47" s="173">
        <f t="shared" si="52"/>
        <v>1353210</v>
      </c>
      <c r="BS47" s="173">
        <f t="shared" si="47"/>
        <v>2447455</v>
      </c>
      <c r="BT47" s="173">
        <f t="shared" si="48"/>
        <v>1520430</v>
      </c>
      <c r="BU47" s="173">
        <f t="shared" si="49"/>
        <v>1191253</v>
      </c>
      <c r="BV47" s="173">
        <f t="shared" si="50"/>
        <v>1643892</v>
      </c>
      <c r="BW47" s="173">
        <f t="shared" si="51"/>
        <v>2317928</v>
      </c>
      <c r="BX47" s="173"/>
      <c r="BY47" s="173"/>
      <c r="BZ47" s="173"/>
      <c r="CC47" s="188"/>
    </row>
    <row r="48" spans="1:81" ht="15.75" thickBot="1">
      <c r="A48" s="125"/>
      <c r="B48" s="139" t="s">
        <v>52</v>
      </c>
      <c r="C48" s="127">
        <v>474488</v>
      </c>
      <c r="D48" s="127">
        <v>216816</v>
      </c>
      <c r="E48" s="127">
        <v>248560</v>
      </c>
      <c r="F48" s="127">
        <v>277559</v>
      </c>
      <c r="G48" s="127">
        <v>467935</v>
      </c>
      <c r="H48" s="127">
        <v>228857</v>
      </c>
      <c r="I48" s="127">
        <v>283068</v>
      </c>
      <c r="J48" s="127">
        <v>282965</v>
      </c>
      <c r="K48" s="127">
        <v>469326</v>
      </c>
      <c r="L48" s="127">
        <v>88356</v>
      </c>
      <c r="M48" s="127">
        <v>146819</v>
      </c>
      <c r="N48" s="127">
        <v>350961</v>
      </c>
      <c r="O48" s="127">
        <v>459358</v>
      </c>
      <c r="P48" s="127">
        <v>195442</v>
      </c>
      <c r="Q48" s="127">
        <v>412859</v>
      </c>
      <c r="R48" s="127">
        <v>427375</v>
      </c>
      <c r="S48" s="127">
        <v>530308</v>
      </c>
      <c r="T48" s="127">
        <v>306709</v>
      </c>
      <c r="U48" s="127">
        <v>335698</v>
      </c>
      <c r="V48" s="127">
        <v>352562</v>
      </c>
      <c r="W48" s="127">
        <v>502395</v>
      </c>
      <c r="X48" s="127"/>
      <c r="Y48" s="127"/>
      <c r="Z48" s="127"/>
      <c r="AB48" s="139" t="s">
        <v>52</v>
      </c>
      <c r="AC48" s="127">
        <v>56863</v>
      </c>
      <c r="AD48" s="127">
        <v>49717</v>
      </c>
      <c r="AE48" s="127">
        <v>53238</v>
      </c>
      <c r="AF48" s="127">
        <v>58125</v>
      </c>
      <c r="AG48" s="127">
        <v>58019</v>
      </c>
      <c r="AH48" s="127">
        <v>52157</v>
      </c>
      <c r="AI48" s="127">
        <v>50463</v>
      </c>
      <c r="AJ48" s="127">
        <v>57824</v>
      </c>
      <c r="AK48" s="127">
        <v>57265</v>
      </c>
      <c r="AL48" s="127">
        <v>38702</v>
      </c>
      <c r="AM48" s="127">
        <v>52499</v>
      </c>
      <c r="AN48" s="127">
        <v>69620</v>
      </c>
      <c r="AO48" s="127">
        <v>73658</v>
      </c>
      <c r="AP48" s="127">
        <v>71736</v>
      </c>
      <c r="AQ48" s="127">
        <v>61649</v>
      </c>
      <c r="AR48" s="127">
        <v>60557</v>
      </c>
      <c r="AS48" s="127">
        <v>65135</v>
      </c>
      <c r="AT48" s="127">
        <v>63208</v>
      </c>
      <c r="AU48" s="127">
        <v>56316</v>
      </c>
      <c r="AV48" s="127">
        <v>61950</v>
      </c>
      <c r="AW48" s="127">
        <v>50028</v>
      </c>
      <c r="AX48" s="127"/>
      <c r="AY48" s="127"/>
      <c r="AZ48" s="127"/>
      <c r="BA48" s="124"/>
      <c r="BB48" s="182" t="s">
        <v>52</v>
      </c>
      <c r="BC48" s="171">
        <f t="shared" si="53"/>
        <v>531351</v>
      </c>
      <c r="BD48" s="171">
        <f t="shared" si="53"/>
        <v>266533</v>
      </c>
      <c r="BE48" s="171">
        <f t="shared" si="52"/>
        <v>301798</v>
      </c>
      <c r="BF48" s="171">
        <f t="shared" si="52"/>
        <v>335684</v>
      </c>
      <c r="BG48" s="171">
        <f t="shared" si="52"/>
        <v>525954</v>
      </c>
      <c r="BH48" s="171">
        <f t="shared" si="52"/>
        <v>281014</v>
      </c>
      <c r="BI48" s="171">
        <f t="shared" si="52"/>
        <v>333531</v>
      </c>
      <c r="BJ48" s="171">
        <f t="shared" si="52"/>
        <v>340789</v>
      </c>
      <c r="BK48" s="171">
        <f t="shared" si="52"/>
        <v>526591</v>
      </c>
      <c r="BL48" s="171">
        <f t="shared" si="52"/>
        <v>127058</v>
      </c>
      <c r="BM48" s="171">
        <f t="shared" si="52"/>
        <v>199318</v>
      </c>
      <c r="BN48" s="171">
        <f t="shared" si="52"/>
        <v>420581</v>
      </c>
      <c r="BO48" s="171">
        <f t="shared" si="52"/>
        <v>533016</v>
      </c>
      <c r="BP48" s="171">
        <f t="shared" si="52"/>
        <v>267178</v>
      </c>
      <c r="BQ48" s="171">
        <f t="shared" si="52"/>
        <v>474508</v>
      </c>
      <c r="BR48" s="171">
        <f t="shared" si="52"/>
        <v>487932</v>
      </c>
      <c r="BS48" s="171">
        <f t="shared" si="47"/>
        <v>595443</v>
      </c>
      <c r="BT48" s="171">
        <f t="shared" si="48"/>
        <v>369917</v>
      </c>
      <c r="BU48" s="171">
        <f t="shared" si="49"/>
        <v>392014</v>
      </c>
      <c r="BV48" s="171">
        <f t="shared" si="50"/>
        <v>414512</v>
      </c>
      <c r="BW48" s="171">
        <f t="shared" si="51"/>
        <v>552423</v>
      </c>
      <c r="BX48" s="171"/>
      <c r="BY48" s="171"/>
      <c r="BZ48" s="171"/>
      <c r="CC48" s="188"/>
    </row>
    <row r="49" spans="1:81" ht="15.75" thickBot="1">
      <c r="A49" s="125"/>
      <c r="B49" s="138" t="s">
        <v>14</v>
      </c>
      <c r="C49" s="129">
        <v>1168011</v>
      </c>
      <c r="D49" s="129">
        <v>1016877</v>
      </c>
      <c r="E49" s="129">
        <v>1054307</v>
      </c>
      <c r="F49" s="129">
        <v>1103822</v>
      </c>
      <c r="G49" s="129">
        <v>1158944</v>
      </c>
      <c r="H49" s="129">
        <v>1011768</v>
      </c>
      <c r="I49" s="129">
        <v>1081262</v>
      </c>
      <c r="J49" s="129">
        <v>1137545</v>
      </c>
      <c r="K49" s="129">
        <v>1158324</v>
      </c>
      <c r="L49" s="129">
        <v>563719</v>
      </c>
      <c r="M49" s="129">
        <v>731722</v>
      </c>
      <c r="N49" s="129">
        <v>1105454</v>
      </c>
      <c r="O49" s="129">
        <v>1046446</v>
      </c>
      <c r="P49" s="129">
        <v>1058542</v>
      </c>
      <c r="Q49" s="129">
        <v>1407542</v>
      </c>
      <c r="R49" s="129">
        <v>1535427</v>
      </c>
      <c r="S49" s="129">
        <v>1418575</v>
      </c>
      <c r="T49" s="129">
        <v>1273932</v>
      </c>
      <c r="U49" s="129">
        <v>1271952</v>
      </c>
      <c r="V49" s="148">
        <v>1341061</v>
      </c>
      <c r="W49" s="129">
        <v>1317870</v>
      </c>
      <c r="X49" s="129"/>
      <c r="Y49" s="129"/>
      <c r="Z49" s="148"/>
      <c r="AB49" s="138" t="s">
        <v>14</v>
      </c>
      <c r="AC49" s="129">
        <v>111972</v>
      </c>
      <c r="AD49" s="129">
        <v>113049</v>
      </c>
      <c r="AE49" s="129">
        <v>111889</v>
      </c>
      <c r="AF49" s="129">
        <v>112345</v>
      </c>
      <c r="AG49" s="129">
        <v>106723</v>
      </c>
      <c r="AH49" s="129">
        <v>103355</v>
      </c>
      <c r="AI49" s="129">
        <v>102354</v>
      </c>
      <c r="AJ49" s="129">
        <v>112985</v>
      </c>
      <c r="AK49" s="129">
        <v>109723</v>
      </c>
      <c r="AL49" s="129">
        <v>81102</v>
      </c>
      <c r="AM49" s="129">
        <v>112092</v>
      </c>
      <c r="AN49" s="129">
        <v>127810</v>
      </c>
      <c r="AO49" s="129">
        <v>119800</v>
      </c>
      <c r="AP49" s="129">
        <v>128945</v>
      </c>
      <c r="AQ49" s="129">
        <v>146721</v>
      </c>
      <c r="AR49" s="129">
        <v>148095</v>
      </c>
      <c r="AS49" s="129">
        <v>135975</v>
      </c>
      <c r="AT49" s="129">
        <v>130801</v>
      </c>
      <c r="AU49" s="129">
        <v>131050</v>
      </c>
      <c r="AV49" s="129">
        <v>128298</v>
      </c>
      <c r="AW49" s="129">
        <v>115370</v>
      </c>
      <c r="AX49" s="129"/>
      <c r="AY49" s="129"/>
      <c r="AZ49" s="129"/>
      <c r="BA49" s="124"/>
      <c r="BB49" s="181" t="s">
        <v>14</v>
      </c>
      <c r="BC49" s="173">
        <f t="shared" si="53"/>
        <v>1279983</v>
      </c>
      <c r="BD49" s="173">
        <f t="shared" si="53"/>
        <v>1129926</v>
      </c>
      <c r="BE49" s="173">
        <f t="shared" si="52"/>
        <v>1166196</v>
      </c>
      <c r="BF49" s="173">
        <f t="shared" si="52"/>
        <v>1216167</v>
      </c>
      <c r="BG49" s="173">
        <f t="shared" si="52"/>
        <v>1265667</v>
      </c>
      <c r="BH49" s="173">
        <f t="shared" si="52"/>
        <v>1115123</v>
      </c>
      <c r="BI49" s="173">
        <f t="shared" si="52"/>
        <v>1183616</v>
      </c>
      <c r="BJ49" s="173">
        <f t="shared" si="52"/>
        <v>1250530</v>
      </c>
      <c r="BK49" s="173">
        <f t="shared" si="52"/>
        <v>1268047</v>
      </c>
      <c r="BL49" s="173">
        <f t="shared" si="52"/>
        <v>644821</v>
      </c>
      <c r="BM49" s="173">
        <f t="shared" si="52"/>
        <v>843814</v>
      </c>
      <c r="BN49" s="173">
        <f t="shared" si="52"/>
        <v>1233264</v>
      </c>
      <c r="BO49" s="173">
        <f t="shared" si="52"/>
        <v>1166246</v>
      </c>
      <c r="BP49" s="173">
        <f t="shared" si="52"/>
        <v>1187487</v>
      </c>
      <c r="BQ49" s="173">
        <f t="shared" si="52"/>
        <v>1554263</v>
      </c>
      <c r="BR49" s="173">
        <f t="shared" si="52"/>
        <v>1683522</v>
      </c>
      <c r="BS49" s="173">
        <f t="shared" si="47"/>
        <v>1554550</v>
      </c>
      <c r="BT49" s="173">
        <f t="shared" si="48"/>
        <v>1404733</v>
      </c>
      <c r="BU49" s="173">
        <f t="shared" si="49"/>
        <v>1403002</v>
      </c>
      <c r="BV49" s="173">
        <f t="shared" si="50"/>
        <v>1469359</v>
      </c>
      <c r="BW49" s="173">
        <f t="shared" si="51"/>
        <v>1433240</v>
      </c>
      <c r="BX49" s="173"/>
      <c r="BY49" s="173"/>
      <c r="BZ49" s="173"/>
      <c r="CC49" s="188"/>
    </row>
    <row r="50" spans="1:81" ht="15.75" thickBot="1">
      <c r="A50" s="125"/>
      <c r="B50" s="139" t="s">
        <v>16</v>
      </c>
      <c r="C50" s="127">
        <v>416583</v>
      </c>
      <c r="D50" s="127">
        <v>256524</v>
      </c>
      <c r="E50" s="127">
        <v>284697</v>
      </c>
      <c r="F50" s="127">
        <v>330379</v>
      </c>
      <c r="G50" s="127">
        <v>416375</v>
      </c>
      <c r="H50" s="127">
        <v>258648</v>
      </c>
      <c r="I50" s="127">
        <v>304748</v>
      </c>
      <c r="J50" s="127">
        <v>272645</v>
      </c>
      <c r="K50" s="127">
        <v>311858</v>
      </c>
      <c r="L50" s="127">
        <v>78308</v>
      </c>
      <c r="M50" s="127">
        <v>185884</v>
      </c>
      <c r="N50" s="127">
        <v>398678</v>
      </c>
      <c r="O50" s="127">
        <v>435047</v>
      </c>
      <c r="P50" s="127">
        <v>289442</v>
      </c>
      <c r="Q50" s="127">
        <v>507898</v>
      </c>
      <c r="R50" s="127">
        <v>567028</v>
      </c>
      <c r="S50" s="127">
        <v>614451</v>
      </c>
      <c r="T50" s="127">
        <v>446182</v>
      </c>
      <c r="U50" s="127">
        <v>443368</v>
      </c>
      <c r="V50" s="127">
        <v>489565</v>
      </c>
      <c r="W50" s="127">
        <v>561138</v>
      </c>
      <c r="X50" s="127"/>
      <c r="Y50" s="127"/>
      <c r="Z50" s="127"/>
      <c r="AB50" s="139" t="s">
        <v>16</v>
      </c>
      <c r="AC50" s="127">
        <v>32885</v>
      </c>
      <c r="AD50" s="127">
        <v>25672</v>
      </c>
      <c r="AE50" s="127">
        <v>24417</v>
      </c>
      <c r="AF50" s="127">
        <v>32262</v>
      </c>
      <c r="AG50" s="127">
        <v>32550</v>
      </c>
      <c r="AH50" s="127">
        <v>25346</v>
      </c>
      <c r="AI50" s="127">
        <v>24903</v>
      </c>
      <c r="AJ50" s="127">
        <v>25957</v>
      </c>
      <c r="AK50" s="127">
        <v>25803</v>
      </c>
      <c r="AL50" s="127">
        <v>18111</v>
      </c>
      <c r="AM50" s="127">
        <v>23165</v>
      </c>
      <c r="AN50" s="127">
        <v>33314</v>
      </c>
      <c r="AO50" s="127">
        <v>34035</v>
      </c>
      <c r="AP50" s="127">
        <v>29825</v>
      </c>
      <c r="AQ50" s="127">
        <v>34622</v>
      </c>
      <c r="AR50" s="127">
        <v>43132</v>
      </c>
      <c r="AS50" s="127">
        <v>38969</v>
      </c>
      <c r="AT50" s="127">
        <v>38950</v>
      </c>
      <c r="AU50" s="127">
        <v>34604</v>
      </c>
      <c r="AV50" s="127">
        <v>42232</v>
      </c>
      <c r="AW50" s="127">
        <v>36185</v>
      </c>
      <c r="AX50" s="127"/>
      <c r="AY50" s="127"/>
      <c r="AZ50" s="127"/>
      <c r="BA50" s="124"/>
      <c r="BB50" s="182" t="s">
        <v>16</v>
      </c>
      <c r="BC50" s="171">
        <f t="shared" si="53"/>
        <v>449468</v>
      </c>
      <c r="BD50" s="171">
        <f t="shared" si="53"/>
        <v>282196</v>
      </c>
      <c r="BE50" s="171">
        <f t="shared" si="52"/>
        <v>309114</v>
      </c>
      <c r="BF50" s="171">
        <f t="shared" si="52"/>
        <v>362641</v>
      </c>
      <c r="BG50" s="171">
        <f t="shared" si="52"/>
        <v>448925</v>
      </c>
      <c r="BH50" s="171">
        <f t="shared" si="52"/>
        <v>283994</v>
      </c>
      <c r="BI50" s="171">
        <f t="shared" si="52"/>
        <v>329651</v>
      </c>
      <c r="BJ50" s="171">
        <f t="shared" si="52"/>
        <v>298602</v>
      </c>
      <c r="BK50" s="171">
        <f t="shared" si="52"/>
        <v>337661</v>
      </c>
      <c r="BL50" s="171">
        <f t="shared" si="52"/>
        <v>96419</v>
      </c>
      <c r="BM50" s="171">
        <f t="shared" si="52"/>
        <v>209049</v>
      </c>
      <c r="BN50" s="171">
        <f t="shared" si="52"/>
        <v>431992</v>
      </c>
      <c r="BO50" s="171">
        <f t="shared" si="52"/>
        <v>469082</v>
      </c>
      <c r="BP50" s="171">
        <f t="shared" si="52"/>
        <v>319267</v>
      </c>
      <c r="BQ50" s="171">
        <f t="shared" si="52"/>
        <v>542520</v>
      </c>
      <c r="BR50" s="171">
        <f t="shared" si="52"/>
        <v>610160</v>
      </c>
      <c r="BS50" s="171">
        <f t="shared" si="47"/>
        <v>653420</v>
      </c>
      <c r="BT50" s="171">
        <f t="shared" si="48"/>
        <v>485132</v>
      </c>
      <c r="BU50" s="171">
        <f t="shared" si="49"/>
        <v>477972</v>
      </c>
      <c r="BV50" s="171">
        <f t="shared" si="50"/>
        <v>531797</v>
      </c>
      <c r="BW50" s="171">
        <f t="shared" si="51"/>
        <v>597323</v>
      </c>
      <c r="BX50" s="171"/>
      <c r="BY50" s="171"/>
      <c r="BZ50" s="171"/>
      <c r="CC50" s="188"/>
    </row>
    <row r="51" spans="1:81" ht="15.75" thickBot="1">
      <c r="A51" s="125"/>
      <c r="B51" s="146" t="s">
        <v>17</v>
      </c>
      <c r="C51" s="136">
        <f aca="true" t="shared" si="54" ref="C51:W51">SUM(C36:C50)</f>
        <v>39727638</v>
      </c>
      <c r="D51" s="136">
        <f t="shared" si="54"/>
        <v>35351335</v>
      </c>
      <c r="E51" s="136">
        <f t="shared" si="54"/>
        <v>37162146</v>
      </c>
      <c r="F51" s="136">
        <f t="shared" si="54"/>
        <v>40648823</v>
      </c>
      <c r="G51" s="136">
        <f t="shared" si="54"/>
        <v>42337884</v>
      </c>
      <c r="H51" s="136">
        <f t="shared" si="54"/>
        <v>37940135</v>
      </c>
      <c r="I51" s="136">
        <f t="shared" si="54"/>
        <v>39809238</v>
      </c>
      <c r="J51" s="136">
        <f t="shared" si="54"/>
        <v>34043610</v>
      </c>
      <c r="K51" s="136">
        <f t="shared" si="54"/>
        <v>34733540</v>
      </c>
      <c r="L51" s="136">
        <f t="shared" si="54"/>
        <v>16442775</v>
      </c>
      <c r="M51" s="136">
        <f t="shared" si="54"/>
        <v>23155304</v>
      </c>
      <c r="N51" s="136">
        <f t="shared" si="54"/>
        <v>37025284</v>
      </c>
      <c r="O51" s="136">
        <f t="shared" si="54"/>
        <v>35073714</v>
      </c>
      <c r="P51" s="136">
        <f t="shared" si="54"/>
        <v>30928821</v>
      </c>
      <c r="Q51" s="136">
        <f t="shared" si="54"/>
        <v>46277456</v>
      </c>
      <c r="R51" s="136">
        <f t="shared" si="54"/>
        <v>50063351</v>
      </c>
      <c r="S51" s="136">
        <f>SUM(S36:S50)</f>
        <v>48985553</v>
      </c>
      <c r="T51" s="136">
        <f>SUM(T36:T50)</f>
        <v>45215655</v>
      </c>
      <c r="U51" s="136">
        <f>SUM(U36:U50)</f>
        <v>45906368</v>
      </c>
      <c r="V51" s="136">
        <f>SUM(V36:V50)</f>
        <v>48575977</v>
      </c>
      <c r="W51" s="136">
        <f t="shared" si="54"/>
        <v>48742312</v>
      </c>
      <c r="X51" s="136"/>
      <c r="Y51" s="136"/>
      <c r="Z51" s="136"/>
      <c r="AB51" s="146" t="s">
        <v>17</v>
      </c>
      <c r="AC51" s="136">
        <f>SUM(AC36:AC50)</f>
        <v>5663095</v>
      </c>
      <c r="AD51" s="136">
        <f aca="true" t="shared" si="55" ref="AD51:AW51">SUM(AD36:AD50)</f>
        <v>5518586</v>
      </c>
      <c r="AE51" s="136">
        <f t="shared" si="55"/>
        <v>5432980</v>
      </c>
      <c r="AF51" s="136">
        <f t="shared" si="55"/>
        <v>5867803</v>
      </c>
      <c r="AG51" s="136">
        <f t="shared" si="55"/>
        <v>5846687</v>
      </c>
      <c r="AH51" s="136">
        <f t="shared" si="55"/>
        <v>5539560</v>
      </c>
      <c r="AI51" s="136">
        <f t="shared" si="55"/>
        <v>5657752</v>
      </c>
      <c r="AJ51" s="136">
        <f t="shared" si="55"/>
        <v>4858039</v>
      </c>
      <c r="AK51" s="136">
        <f t="shared" si="55"/>
        <v>5046389</v>
      </c>
      <c r="AL51" s="136">
        <f t="shared" si="55"/>
        <v>4119884</v>
      </c>
      <c r="AM51" s="136">
        <f t="shared" si="55"/>
        <v>4859778</v>
      </c>
      <c r="AN51" s="136">
        <f t="shared" si="55"/>
        <v>5624783</v>
      </c>
      <c r="AO51" s="136">
        <f t="shared" si="55"/>
        <v>5706139</v>
      </c>
      <c r="AP51" s="136">
        <f t="shared" si="55"/>
        <v>5669250</v>
      </c>
      <c r="AQ51" s="136">
        <f t="shared" si="55"/>
        <v>6225810</v>
      </c>
      <c r="AR51" s="136">
        <f t="shared" si="55"/>
        <v>6381621</v>
      </c>
      <c r="AS51" s="136">
        <f>SUM(AS36:AS50)</f>
        <v>6343981</v>
      </c>
      <c r="AT51" s="136">
        <f>SUM(AT36:AT50)</f>
        <v>6271488</v>
      </c>
      <c r="AU51" s="136">
        <f>SUM(AU36:AU50)</f>
        <v>5964945</v>
      </c>
      <c r="AV51" s="136">
        <f>SUM(AV36:AV50)</f>
        <v>5910079</v>
      </c>
      <c r="AW51" s="136">
        <f t="shared" si="55"/>
        <v>5726418</v>
      </c>
      <c r="AX51" s="136"/>
      <c r="AY51" s="136"/>
      <c r="AZ51" s="136"/>
      <c r="BA51" s="124"/>
      <c r="BB51" s="183" t="s">
        <v>17</v>
      </c>
      <c r="BC51" s="177">
        <f aca="true" t="shared" si="56" ref="BC51:BN51">SUM(BC36:BC50)</f>
        <v>45390733</v>
      </c>
      <c r="BD51" s="177">
        <f t="shared" si="56"/>
        <v>40869921</v>
      </c>
      <c r="BE51" s="177">
        <f t="shared" si="56"/>
        <v>42595126</v>
      </c>
      <c r="BF51" s="177">
        <f t="shared" si="56"/>
        <v>46516626</v>
      </c>
      <c r="BG51" s="177">
        <f t="shared" si="56"/>
        <v>48184571</v>
      </c>
      <c r="BH51" s="177">
        <f t="shared" si="56"/>
        <v>43479695</v>
      </c>
      <c r="BI51" s="177">
        <f t="shared" si="56"/>
        <v>45466990</v>
      </c>
      <c r="BJ51" s="177">
        <f t="shared" si="56"/>
        <v>38901649</v>
      </c>
      <c r="BK51" s="177">
        <f t="shared" si="56"/>
        <v>39779929</v>
      </c>
      <c r="BL51" s="177">
        <f t="shared" si="56"/>
        <v>20562659</v>
      </c>
      <c r="BM51" s="177">
        <f t="shared" si="56"/>
        <v>28015082</v>
      </c>
      <c r="BN51" s="177">
        <f t="shared" si="56"/>
        <v>42650067</v>
      </c>
      <c r="BO51" s="177">
        <f aca="true" t="shared" si="57" ref="BO51:BV51">SUM(BO36:BO50)</f>
        <v>40779853</v>
      </c>
      <c r="BP51" s="177">
        <f t="shared" si="57"/>
        <v>36598071</v>
      </c>
      <c r="BQ51" s="177">
        <f t="shared" si="57"/>
        <v>52503266</v>
      </c>
      <c r="BR51" s="177">
        <f t="shared" si="57"/>
        <v>56444972</v>
      </c>
      <c r="BS51" s="177">
        <f t="shared" si="57"/>
        <v>55329534</v>
      </c>
      <c r="BT51" s="177">
        <f t="shared" si="57"/>
        <v>51487143</v>
      </c>
      <c r="BU51" s="177">
        <f t="shared" si="57"/>
        <v>51871313</v>
      </c>
      <c r="BV51" s="177">
        <f t="shared" si="57"/>
        <v>54486056</v>
      </c>
      <c r="BW51" s="177">
        <f>+W51+AW51</f>
        <v>54468730</v>
      </c>
      <c r="BX51" s="177"/>
      <c r="BY51" s="177"/>
      <c r="BZ51" s="177"/>
      <c r="CC51" s="188"/>
    </row>
    <row r="52" spans="3:81" ht="15" customHeight="1">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C52" s="188"/>
    </row>
    <row r="53" spans="2:78" ht="15">
      <c r="B53" s="149" t="s">
        <v>183</v>
      </c>
      <c r="K53" s="125"/>
      <c r="L53" s="125"/>
      <c r="M53" s="125"/>
      <c r="N53" s="125"/>
      <c r="O53" s="125"/>
      <c r="P53" s="125"/>
      <c r="Q53" s="125"/>
      <c r="R53" s="125"/>
      <c r="S53" s="125"/>
      <c r="T53" s="125"/>
      <c r="U53" s="125"/>
      <c r="V53" s="125"/>
      <c r="W53" s="125"/>
      <c r="Y53" s="125"/>
      <c r="AK53" s="125"/>
      <c r="AL53" s="125"/>
      <c r="AM53" s="125"/>
      <c r="AN53" s="125"/>
      <c r="AO53" s="125"/>
      <c r="AP53" s="125"/>
      <c r="AQ53" s="125"/>
      <c r="AR53" s="125"/>
      <c r="AS53" s="125"/>
      <c r="AT53" s="125"/>
      <c r="AU53" s="125"/>
      <c r="AV53" s="125"/>
      <c r="AW53" s="125"/>
      <c r="BN53" s="125"/>
      <c r="BO53" s="125"/>
      <c r="BQ53" s="150"/>
      <c r="BR53" s="150"/>
      <c r="BS53" s="150"/>
      <c r="BT53" s="150"/>
      <c r="BU53" s="150"/>
      <c r="BV53" s="150"/>
      <c r="BW53" s="150"/>
      <c r="BX53" s="150"/>
      <c r="BY53" s="150"/>
      <c r="BZ53" s="150"/>
    </row>
    <row r="54" spans="2:78" ht="15">
      <c r="B54" s="149" t="s">
        <v>182</v>
      </c>
      <c r="BO54" s="125"/>
      <c r="BP54" s="201"/>
      <c r="BQ54" s="201"/>
      <c r="BR54" s="201"/>
      <c r="BS54" s="201"/>
      <c r="BT54" s="201"/>
      <c r="BU54" s="201"/>
      <c r="BV54" s="201"/>
      <c r="BW54" s="201"/>
      <c r="BX54" s="201"/>
      <c r="BY54" s="201"/>
      <c r="BZ54" s="201"/>
    </row>
    <row r="55" spans="2:78" ht="15">
      <c r="B55" s="149" t="s">
        <v>190</v>
      </c>
      <c r="F55" s="125"/>
      <c r="BO55" s="125"/>
      <c r="BP55" s="201"/>
      <c r="BQ55" s="151"/>
      <c r="BR55" s="151"/>
      <c r="BS55" s="151"/>
      <c r="BT55" s="151"/>
      <c r="BU55" s="151"/>
      <c r="BV55" s="151"/>
      <c r="BW55" s="151"/>
      <c r="BX55" s="151"/>
      <c r="BY55" s="151"/>
      <c r="BZ55" s="151"/>
    </row>
    <row r="56" spans="68:78" ht="15">
      <c r="BP56" s="149"/>
      <c r="BQ56" s="152"/>
      <c r="BR56" s="152"/>
      <c r="BS56" s="152"/>
      <c r="BT56" s="152"/>
      <c r="BU56" s="152"/>
      <c r="BV56" s="152"/>
      <c r="BW56" s="152"/>
      <c r="BX56" s="152"/>
      <c r="BY56" s="152"/>
      <c r="BZ56" s="149"/>
    </row>
    <row r="57" spans="68:78" ht="15">
      <c r="BP57" s="149"/>
      <c r="BQ57" s="152"/>
      <c r="BR57" s="152"/>
      <c r="BS57" s="152"/>
      <c r="BT57" s="152"/>
      <c r="BU57" s="152"/>
      <c r="BV57" s="152"/>
      <c r="BW57" s="152"/>
      <c r="BX57" s="152"/>
      <c r="BY57" s="152"/>
      <c r="BZ57" s="153"/>
    </row>
    <row r="58" spans="68:78" ht="15">
      <c r="BP58" s="149"/>
      <c r="BQ58" s="152"/>
      <c r="BR58" s="152"/>
      <c r="BS58" s="152"/>
      <c r="BT58" s="152"/>
      <c r="BU58" s="152"/>
      <c r="BV58" s="152"/>
      <c r="BW58" s="152"/>
      <c r="BX58" s="152"/>
      <c r="BY58" s="152"/>
      <c r="BZ58" s="153"/>
    </row>
  </sheetData>
  <sheetProtection/>
  <mergeCells count="75">
    <mergeCell ref="AB3:AZ3"/>
    <mergeCell ref="AB4:AB5"/>
    <mergeCell ref="AO34:AR34"/>
    <mergeCell ref="AC34:AF34"/>
    <mergeCell ref="AG34:AJ34"/>
    <mergeCell ref="AS17:AV17"/>
    <mergeCell ref="AS34:AV34"/>
    <mergeCell ref="AW4:AZ4"/>
    <mergeCell ref="AB16:AZ16"/>
    <mergeCell ref="AG4:AJ4"/>
    <mergeCell ref="B34:B35"/>
    <mergeCell ref="BS34:BV34"/>
    <mergeCell ref="O34:R34"/>
    <mergeCell ref="W34:Z34"/>
    <mergeCell ref="S34:V34"/>
    <mergeCell ref="C34:F34"/>
    <mergeCell ref="K34:N34"/>
    <mergeCell ref="G34:J34"/>
    <mergeCell ref="AW34:AZ34"/>
    <mergeCell ref="BK34:BN34"/>
    <mergeCell ref="AC4:AF4"/>
    <mergeCell ref="BB3:BZ3"/>
    <mergeCell ref="BB4:BB5"/>
    <mergeCell ref="BC34:BF34"/>
    <mergeCell ref="BK4:BN4"/>
    <mergeCell ref="BC4:BF4"/>
    <mergeCell ref="AK34:AN34"/>
    <mergeCell ref="BO17:BR17"/>
    <mergeCell ref="BW17:BZ17"/>
    <mergeCell ref="BC17:BF17"/>
    <mergeCell ref="B1:Z1"/>
    <mergeCell ref="B3:Z3"/>
    <mergeCell ref="K4:N4"/>
    <mergeCell ref="S4:V4"/>
    <mergeCell ref="S17:V17"/>
    <mergeCell ref="B17:B18"/>
    <mergeCell ref="B4:B5"/>
    <mergeCell ref="BB34:BB35"/>
    <mergeCell ref="O4:R4"/>
    <mergeCell ref="W4:Z4"/>
    <mergeCell ref="C4:F4"/>
    <mergeCell ref="BB17:BB18"/>
    <mergeCell ref="B33:Z33"/>
    <mergeCell ref="W17:Z17"/>
    <mergeCell ref="G4:J4"/>
    <mergeCell ref="B16:Z16"/>
    <mergeCell ref="AO17:AR17"/>
    <mergeCell ref="C17:F17"/>
    <mergeCell ref="AB17:AB18"/>
    <mergeCell ref="AK17:AN17"/>
    <mergeCell ref="AC17:AF17"/>
    <mergeCell ref="AB33:AZ33"/>
    <mergeCell ref="O17:R17"/>
    <mergeCell ref="G17:J17"/>
    <mergeCell ref="K17:N17"/>
    <mergeCell ref="BP54:BP55"/>
    <mergeCell ref="AB34:AB35"/>
    <mergeCell ref="BB33:BZ33"/>
    <mergeCell ref="BG17:BJ17"/>
    <mergeCell ref="BK17:BN17"/>
    <mergeCell ref="AG17:AJ17"/>
    <mergeCell ref="BQ54:BZ54"/>
    <mergeCell ref="BO34:BR34"/>
    <mergeCell ref="BW34:BZ34"/>
    <mergeCell ref="BG34:BJ34"/>
    <mergeCell ref="BG4:BJ4"/>
    <mergeCell ref="AS4:AV4"/>
    <mergeCell ref="AK4:AN4"/>
    <mergeCell ref="AO4:AR4"/>
    <mergeCell ref="AW17:AZ17"/>
    <mergeCell ref="BB16:BZ16"/>
    <mergeCell ref="BW4:BZ4"/>
    <mergeCell ref="BO4:BR4"/>
    <mergeCell ref="BS4:BV4"/>
    <mergeCell ref="BS17:BV17"/>
  </mergeCells>
  <hyperlinks>
    <hyperlink ref="A1" location="Indice!B5" display="Regresar"/>
  </hyperlinks>
  <printOptions/>
  <pageMargins left="0.7" right="0.7" top="0.75" bottom="0.75" header="0.3" footer="0.3"/>
  <pageSetup horizontalDpi="600" verticalDpi="600" orientation="portrait" r:id="rId2"/>
  <picture r:id="rId1"/>
</worksheet>
</file>

<file path=xl/worksheets/sheet3.xml><?xml version="1.0" encoding="utf-8"?>
<worksheet xmlns="http://schemas.openxmlformats.org/spreadsheetml/2006/main" xmlns:r="http://schemas.openxmlformats.org/officeDocument/2006/relationships">
  <sheetPr>
    <pageSetUpPr fitToPage="1"/>
  </sheetPr>
  <dimension ref="A1:IP67"/>
  <sheetViews>
    <sheetView zoomScale="68" zoomScaleNormal="68" zoomScalePageLayoutView="0" workbookViewId="0" topLeftCell="BO1">
      <selection activeCell="BW11" sqref="BW11"/>
    </sheetView>
  </sheetViews>
  <sheetFormatPr defaultColWidth="11.421875" defaultRowHeight="15"/>
  <cols>
    <col min="1" max="1" width="9.57421875" style="154" customWidth="1"/>
    <col min="2" max="2" width="99.421875" style="154" customWidth="1"/>
    <col min="3" max="4" width="11.421875" style="154" customWidth="1"/>
    <col min="5" max="5" width="11.7109375" style="154" customWidth="1"/>
    <col min="6" max="6" width="11.421875" style="154" customWidth="1"/>
    <col min="7" max="7" width="11.7109375" style="154" customWidth="1"/>
    <col min="8" max="10" width="11.421875" style="154" customWidth="1"/>
    <col min="11" max="11" width="11.7109375" style="154" customWidth="1"/>
    <col min="12" max="15" width="10.140625" style="154" customWidth="1"/>
    <col min="16" max="16" width="9.7109375" style="154" customWidth="1"/>
    <col min="17" max="17" width="11.7109375" style="154" customWidth="1"/>
    <col min="18" max="23" width="11.421875" style="154" customWidth="1"/>
    <col min="24" max="24" width="14.140625" style="154" customWidth="1"/>
    <col min="25" max="25" width="10.140625" style="154" bestFit="1" customWidth="1"/>
    <col min="26" max="26" width="10.57421875" style="154" bestFit="1" customWidth="1"/>
    <col min="27" max="27" width="9.28125" style="154" customWidth="1"/>
    <col min="28" max="28" width="49.28125" style="154" customWidth="1"/>
    <col min="29" max="29" width="10.421875" style="154" customWidth="1"/>
    <col min="30" max="31" width="10.28125" style="154" customWidth="1"/>
    <col min="32" max="33" width="10.57421875" style="154" customWidth="1"/>
    <col min="34" max="34" width="10.28125" style="154" customWidth="1"/>
    <col min="35" max="35" width="10.7109375" style="154" customWidth="1"/>
    <col min="36" max="36" width="10.57421875" style="154" customWidth="1"/>
    <col min="37" max="37" width="10.421875" style="154" customWidth="1"/>
    <col min="38" max="39" width="10.28125" style="154" customWidth="1"/>
    <col min="40" max="40" width="9.7109375" style="154" customWidth="1"/>
    <col min="41" max="41" width="11.00390625" style="154" customWidth="1"/>
    <col min="42" max="49" width="10.28125" style="154" customWidth="1"/>
    <col min="50" max="50" width="11.00390625" style="154" customWidth="1"/>
    <col min="51" max="51" width="9.7109375" style="154" customWidth="1"/>
    <col min="52" max="52" width="14.28125" style="154" customWidth="1"/>
    <col min="53" max="53" width="11.421875" style="154" customWidth="1"/>
    <col min="54" max="54" width="73.7109375" style="154" customWidth="1"/>
    <col min="55" max="55" width="11.421875" style="157" customWidth="1"/>
    <col min="56" max="56" width="11.7109375" style="157" customWidth="1"/>
    <col min="57" max="58" width="11.00390625" style="157" customWidth="1"/>
    <col min="59" max="60" width="11.421875" style="157" customWidth="1"/>
    <col min="61" max="62" width="11.7109375" style="157" customWidth="1"/>
    <col min="63" max="63" width="11.00390625" style="157" customWidth="1"/>
    <col min="64" max="65" width="10.140625" style="154" customWidth="1"/>
    <col min="66" max="66" width="11.00390625" style="154" customWidth="1"/>
    <col min="67" max="67" width="11.421875" style="154" customWidth="1"/>
    <col min="68" max="68" width="10.140625" style="154" customWidth="1"/>
    <col min="69" max="69" width="11.421875" style="154" customWidth="1"/>
    <col min="70" max="74" width="11.7109375" style="154" customWidth="1"/>
    <col min="75" max="75" width="11.421875" style="154" customWidth="1"/>
    <col min="76" max="76" width="13.28125" style="154" customWidth="1"/>
    <col min="77" max="77" width="10.7109375" style="154" customWidth="1"/>
    <col min="78" max="78" width="17.7109375" style="154" customWidth="1"/>
    <col min="79" max="16384" width="11.421875" style="154" customWidth="1"/>
  </cols>
  <sheetData>
    <row r="1" spans="1:55" ht="24" thickBot="1">
      <c r="A1" s="117" t="s">
        <v>40</v>
      </c>
      <c r="B1" s="211" t="s">
        <v>95</v>
      </c>
      <c r="C1" s="212"/>
      <c r="D1" s="212"/>
      <c r="E1" s="212"/>
      <c r="F1" s="212"/>
      <c r="G1" s="212"/>
      <c r="H1" s="212"/>
      <c r="I1" s="212"/>
      <c r="J1" s="212"/>
      <c r="K1" s="212"/>
      <c r="L1" s="212"/>
      <c r="M1" s="212"/>
      <c r="N1" s="212"/>
      <c r="O1" s="212"/>
      <c r="P1" s="212"/>
      <c r="Q1" s="212"/>
      <c r="R1" s="212"/>
      <c r="S1" s="212"/>
      <c r="T1" s="212"/>
      <c r="U1" s="212"/>
      <c r="V1" s="212"/>
      <c r="W1" s="212"/>
      <c r="X1" s="212"/>
      <c r="Y1" s="212"/>
      <c r="Z1" s="213"/>
      <c r="BC1" s="156"/>
    </row>
    <row r="2" ht="15.75" thickBot="1"/>
    <row r="3" spans="2:78" ht="15.75" thickBot="1">
      <c r="B3" s="199" t="s">
        <v>104</v>
      </c>
      <c r="C3" s="199"/>
      <c r="D3" s="199"/>
      <c r="E3" s="199"/>
      <c r="F3" s="199"/>
      <c r="G3" s="199"/>
      <c r="H3" s="199"/>
      <c r="I3" s="199"/>
      <c r="J3" s="199"/>
      <c r="K3" s="199"/>
      <c r="L3" s="199"/>
      <c r="M3" s="199"/>
      <c r="N3" s="199"/>
      <c r="O3" s="199"/>
      <c r="P3" s="199"/>
      <c r="Q3" s="199"/>
      <c r="R3" s="199"/>
      <c r="S3" s="199"/>
      <c r="T3" s="199"/>
      <c r="U3" s="199"/>
      <c r="V3" s="199"/>
      <c r="W3" s="199"/>
      <c r="X3" s="199"/>
      <c r="Y3" s="199"/>
      <c r="Z3" s="199"/>
      <c r="AB3" s="199" t="s">
        <v>105</v>
      </c>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B3" s="199" t="s">
        <v>108</v>
      </c>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row>
    <row r="4" spans="2:78" ht="15.75" thickBot="1">
      <c r="B4" s="203" t="s">
        <v>36</v>
      </c>
      <c r="C4" s="199">
        <v>2018</v>
      </c>
      <c r="D4" s="199"/>
      <c r="E4" s="199"/>
      <c r="F4" s="199"/>
      <c r="G4" s="199">
        <v>2019</v>
      </c>
      <c r="H4" s="199"/>
      <c r="I4" s="199"/>
      <c r="J4" s="199"/>
      <c r="K4" s="199">
        <v>2020</v>
      </c>
      <c r="L4" s="199"/>
      <c r="M4" s="199"/>
      <c r="N4" s="199"/>
      <c r="O4" s="199">
        <v>2021</v>
      </c>
      <c r="P4" s="199"/>
      <c r="Q4" s="199"/>
      <c r="R4" s="199"/>
      <c r="S4" s="199">
        <v>2022</v>
      </c>
      <c r="T4" s="199"/>
      <c r="U4" s="199"/>
      <c r="V4" s="199"/>
      <c r="W4" s="199">
        <v>2023</v>
      </c>
      <c r="X4" s="199"/>
      <c r="Y4" s="199"/>
      <c r="Z4" s="199"/>
      <c r="AB4" s="202" t="s">
        <v>36</v>
      </c>
      <c r="AC4" s="208">
        <v>2018</v>
      </c>
      <c r="AD4" s="209"/>
      <c r="AE4" s="209"/>
      <c r="AF4" s="210"/>
      <c r="AG4" s="208">
        <v>2019</v>
      </c>
      <c r="AH4" s="209"/>
      <c r="AI4" s="209"/>
      <c r="AJ4" s="210"/>
      <c r="AK4" s="208">
        <v>2020</v>
      </c>
      <c r="AL4" s="209"/>
      <c r="AM4" s="209"/>
      <c r="AN4" s="210"/>
      <c r="AO4" s="199">
        <v>2021</v>
      </c>
      <c r="AP4" s="199"/>
      <c r="AQ4" s="199"/>
      <c r="AR4" s="199"/>
      <c r="AS4" s="199">
        <v>2022</v>
      </c>
      <c r="AT4" s="199"/>
      <c r="AU4" s="199"/>
      <c r="AV4" s="199"/>
      <c r="AW4" s="199">
        <v>2023</v>
      </c>
      <c r="AX4" s="199"/>
      <c r="AY4" s="199"/>
      <c r="AZ4" s="199"/>
      <c r="BB4" s="202" t="s">
        <v>36</v>
      </c>
      <c r="BC4" s="199">
        <v>2018</v>
      </c>
      <c r="BD4" s="199"/>
      <c r="BE4" s="199"/>
      <c r="BF4" s="199"/>
      <c r="BG4" s="199">
        <v>2019</v>
      </c>
      <c r="BH4" s="199"/>
      <c r="BI4" s="199"/>
      <c r="BJ4" s="199"/>
      <c r="BK4" s="199">
        <v>2020</v>
      </c>
      <c r="BL4" s="199"/>
      <c r="BM4" s="199"/>
      <c r="BN4" s="199"/>
      <c r="BO4" s="199">
        <v>2021</v>
      </c>
      <c r="BP4" s="199"/>
      <c r="BQ4" s="199"/>
      <c r="BR4" s="199"/>
      <c r="BS4" s="199">
        <v>2022</v>
      </c>
      <c r="BT4" s="199"/>
      <c r="BU4" s="199"/>
      <c r="BV4" s="199"/>
      <c r="BW4" s="199">
        <v>2023</v>
      </c>
      <c r="BX4" s="199"/>
      <c r="BY4" s="199"/>
      <c r="BZ4" s="199"/>
    </row>
    <row r="5" spans="2:78" ht="15.75" thickBot="1">
      <c r="B5" s="203"/>
      <c r="C5" s="121" t="s">
        <v>42</v>
      </c>
      <c r="D5" s="121" t="s">
        <v>43</v>
      </c>
      <c r="E5" s="121" t="s">
        <v>60</v>
      </c>
      <c r="F5" s="121" t="s">
        <v>59</v>
      </c>
      <c r="G5" s="121" t="s">
        <v>42</v>
      </c>
      <c r="H5" s="121" t="s">
        <v>43</v>
      </c>
      <c r="I5" s="121" t="s">
        <v>60</v>
      </c>
      <c r="J5" s="123" t="s">
        <v>59</v>
      </c>
      <c r="K5" s="123" t="s">
        <v>42</v>
      </c>
      <c r="L5" s="123" t="s">
        <v>43</v>
      </c>
      <c r="M5" s="123" t="s">
        <v>60</v>
      </c>
      <c r="N5" s="123" t="s">
        <v>59</v>
      </c>
      <c r="O5" s="121" t="s">
        <v>42</v>
      </c>
      <c r="P5" s="121" t="s">
        <v>43</v>
      </c>
      <c r="Q5" s="121" t="s">
        <v>60</v>
      </c>
      <c r="R5" s="123" t="s">
        <v>59</v>
      </c>
      <c r="S5" s="121" t="s">
        <v>42</v>
      </c>
      <c r="T5" s="121" t="s">
        <v>43</v>
      </c>
      <c r="U5" s="121" t="s">
        <v>60</v>
      </c>
      <c r="V5" s="155" t="s">
        <v>59</v>
      </c>
      <c r="W5" s="121" t="s">
        <v>42</v>
      </c>
      <c r="X5" s="121" t="s">
        <v>43</v>
      </c>
      <c r="Y5" s="121" t="s">
        <v>60</v>
      </c>
      <c r="Z5" s="123" t="s">
        <v>59</v>
      </c>
      <c r="AB5" s="202" t="s">
        <v>36</v>
      </c>
      <c r="AC5" s="121" t="s">
        <v>42</v>
      </c>
      <c r="AD5" s="121" t="s">
        <v>43</v>
      </c>
      <c r="AE5" s="121" t="s">
        <v>60</v>
      </c>
      <c r="AF5" s="121" t="s">
        <v>59</v>
      </c>
      <c r="AG5" s="121" t="s">
        <v>42</v>
      </c>
      <c r="AH5" s="121" t="s">
        <v>43</v>
      </c>
      <c r="AI5" s="121" t="s">
        <v>60</v>
      </c>
      <c r="AJ5" s="123" t="s">
        <v>59</v>
      </c>
      <c r="AK5" s="123" t="s">
        <v>42</v>
      </c>
      <c r="AL5" s="123" t="s">
        <v>43</v>
      </c>
      <c r="AM5" s="123" t="s">
        <v>60</v>
      </c>
      <c r="AN5" s="123" t="s">
        <v>59</v>
      </c>
      <c r="AO5" s="121" t="s">
        <v>42</v>
      </c>
      <c r="AP5" s="121" t="s">
        <v>43</v>
      </c>
      <c r="AQ5" s="121" t="s">
        <v>60</v>
      </c>
      <c r="AR5" s="123" t="s">
        <v>59</v>
      </c>
      <c r="AS5" s="121" t="s">
        <v>42</v>
      </c>
      <c r="AT5" s="121" t="s">
        <v>43</v>
      </c>
      <c r="AU5" s="121" t="s">
        <v>60</v>
      </c>
      <c r="AV5" s="155" t="s">
        <v>59</v>
      </c>
      <c r="AW5" s="121" t="s">
        <v>42</v>
      </c>
      <c r="AX5" s="121" t="s">
        <v>43</v>
      </c>
      <c r="AY5" s="121" t="s">
        <v>60</v>
      </c>
      <c r="AZ5" s="123" t="s">
        <v>59</v>
      </c>
      <c r="BA5" s="124"/>
      <c r="BB5" s="202" t="s">
        <v>36</v>
      </c>
      <c r="BC5" s="121" t="s">
        <v>42</v>
      </c>
      <c r="BD5" s="121" t="s">
        <v>43</v>
      </c>
      <c r="BE5" s="121" t="s">
        <v>60</v>
      </c>
      <c r="BF5" s="121" t="s">
        <v>59</v>
      </c>
      <c r="BG5" s="121" t="s">
        <v>42</v>
      </c>
      <c r="BH5" s="121" t="s">
        <v>43</v>
      </c>
      <c r="BI5" s="121" t="s">
        <v>60</v>
      </c>
      <c r="BJ5" s="121" t="s">
        <v>59</v>
      </c>
      <c r="BK5" s="121" t="s">
        <v>42</v>
      </c>
      <c r="BL5" s="121" t="s">
        <v>43</v>
      </c>
      <c r="BM5" s="121" t="s">
        <v>60</v>
      </c>
      <c r="BN5" s="123" t="s">
        <v>59</v>
      </c>
      <c r="BO5" s="121" t="s">
        <v>42</v>
      </c>
      <c r="BP5" s="121" t="s">
        <v>43</v>
      </c>
      <c r="BQ5" s="121" t="s">
        <v>60</v>
      </c>
      <c r="BR5" s="123" t="s">
        <v>59</v>
      </c>
      <c r="BS5" s="121" t="s">
        <v>42</v>
      </c>
      <c r="BT5" s="121" t="s">
        <v>43</v>
      </c>
      <c r="BU5" s="121" t="s">
        <v>60</v>
      </c>
      <c r="BV5" s="155" t="s">
        <v>59</v>
      </c>
      <c r="BW5" s="121" t="s">
        <v>42</v>
      </c>
      <c r="BX5" s="121" t="s">
        <v>43</v>
      </c>
      <c r="BY5" s="121" t="s">
        <v>60</v>
      </c>
      <c r="BZ5" s="123" t="s">
        <v>59</v>
      </c>
    </row>
    <row r="6" spans="1:78" ht="15.75" thickBot="1">
      <c r="A6" s="131"/>
      <c r="B6" s="132" t="s">
        <v>28</v>
      </c>
      <c r="C6" s="127">
        <v>994576.3333333334</v>
      </c>
      <c r="D6" s="127">
        <v>921895.6666666666</v>
      </c>
      <c r="E6" s="127">
        <v>965720</v>
      </c>
      <c r="F6" s="127">
        <v>1055273.3333333333</v>
      </c>
      <c r="G6" s="127">
        <v>1046159.6666666666</v>
      </c>
      <c r="H6" s="127">
        <v>956479.6666666666</v>
      </c>
      <c r="I6" s="127">
        <v>997175</v>
      </c>
      <c r="J6" s="127">
        <v>1003370</v>
      </c>
      <c r="K6" s="127">
        <v>953564.3333333334</v>
      </c>
      <c r="L6" s="127">
        <v>214090.66666666666</v>
      </c>
      <c r="M6" s="127">
        <v>280923.3333333333</v>
      </c>
      <c r="N6" s="127">
        <v>501142.6666666667</v>
      </c>
      <c r="O6" s="127">
        <v>533429</v>
      </c>
      <c r="P6" s="127">
        <v>427005.3333333333</v>
      </c>
      <c r="Q6" s="127">
        <v>649903.3333333334</v>
      </c>
      <c r="R6" s="127">
        <v>846843.3333333334</v>
      </c>
      <c r="S6" s="127">
        <v>850331.3333333334</v>
      </c>
      <c r="T6" s="127">
        <v>836231.6666666666</v>
      </c>
      <c r="U6" s="127">
        <v>863454.6666666666</v>
      </c>
      <c r="V6" s="127">
        <v>936101</v>
      </c>
      <c r="W6" s="127">
        <v>948499.6666666666</v>
      </c>
      <c r="X6" s="127"/>
      <c r="Y6" s="127"/>
      <c r="Z6" s="127"/>
      <c r="AA6" s="134"/>
      <c r="AB6" s="126" t="s">
        <v>92</v>
      </c>
      <c r="AC6" s="158">
        <v>43118</v>
      </c>
      <c r="AD6" s="158">
        <v>42983.333333333336</v>
      </c>
      <c r="AE6" s="158">
        <v>41495.333333333336</v>
      </c>
      <c r="AF6" s="158">
        <v>42249</v>
      </c>
      <c r="AG6" s="158">
        <v>46442.333333333336</v>
      </c>
      <c r="AH6" s="158">
        <v>50065.333333333336</v>
      </c>
      <c r="AI6" s="158">
        <v>50984.333333333336</v>
      </c>
      <c r="AJ6" s="158">
        <v>52963.333333333336</v>
      </c>
      <c r="AK6" s="158">
        <v>49856</v>
      </c>
      <c r="AL6" s="158">
        <v>21997</v>
      </c>
      <c r="AM6" s="158">
        <v>26420.666666666668</v>
      </c>
      <c r="AN6" s="158">
        <v>33801.666666666664</v>
      </c>
      <c r="AO6" s="158">
        <v>35467</v>
      </c>
      <c r="AP6" s="158">
        <v>36924.666666666664</v>
      </c>
      <c r="AQ6" s="158">
        <v>41966.666666666664</v>
      </c>
      <c r="AR6" s="158">
        <v>48690.333333333336</v>
      </c>
      <c r="AS6" s="158">
        <v>44371.666666666664</v>
      </c>
      <c r="AT6" s="158">
        <v>45612.666666666664</v>
      </c>
      <c r="AU6" s="158">
        <v>46709</v>
      </c>
      <c r="AV6" s="158">
        <v>53703</v>
      </c>
      <c r="AW6" s="158">
        <v>51327</v>
      </c>
      <c r="AX6" s="158"/>
      <c r="AY6" s="158"/>
      <c r="AZ6" s="158"/>
      <c r="BA6" s="131"/>
      <c r="BB6" s="126" t="s">
        <v>92</v>
      </c>
      <c r="BC6" s="158">
        <v>1037694.3333333334</v>
      </c>
      <c r="BD6" s="158">
        <v>964879</v>
      </c>
      <c r="BE6" s="158">
        <v>1007215.3333333334</v>
      </c>
      <c r="BF6" s="158">
        <v>1097522.3333333333</v>
      </c>
      <c r="BG6" s="158">
        <v>1092602</v>
      </c>
      <c r="BH6" s="158">
        <v>1006545</v>
      </c>
      <c r="BI6" s="158">
        <v>1048159.3333333334</v>
      </c>
      <c r="BJ6" s="158">
        <v>1056333.3333333333</v>
      </c>
      <c r="BK6" s="158">
        <v>1003420.3333333334</v>
      </c>
      <c r="BL6" s="158">
        <v>236087.66666666666</v>
      </c>
      <c r="BM6" s="158">
        <v>307344</v>
      </c>
      <c r="BN6" s="158">
        <v>534944.3333333334</v>
      </c>
      <c r="BO6" s="158">
        <v>568896</v>
      </c>
      <c r="BP6" s="158">
        <v>463930</v>
      </c>
      <c r="BQ6" s="158">
        <v>691870</v>
      </c>
      <c r="BR6" s="158">
        <v>895533.6666666667</v>
      </c>
      <c r="BS6" s="158">
        <v>894703</v>
      </c>
      <c r="BT6" s="158">
        <v>881844.3333333333</v>
      </c>
      <c r="BU6" s="158">
        <v>910163.6666666666</v>
      </c>
      <c r="BV6" s="158">
        <v>989804</v>
      </c>
      <c r="BW6" s="158">
        <v>999826.6666666666</v>
      </c>
      <c r="BX6" s="158"/>
      <c r="BY6" s="158"/>
      <c r="BZ6" s="158"/>
    </row>
    <row r="7" spans="1:78" ht="15.75" thickBot="1">
      <c r="A7" s="131"/>
      <c r="B7" s="159" t="s">
        <v>29</v>
      </c>
      <c r="C7" s="129">
        <v>846365.5833333334</v>
      </c>
      <c r="D7" s="129">
        <v>920239.5357142858</v>
      </c>
      <c r="E7" s="129">
        <v>901652.8333333334</v>
      </c>
      <c r="F7" s="129">
        <v>983289.2142857142</v>
      </c>
      <c r="G7" s="129">
        <v>897356.4761904762</v>
      </c>
      <c r="H7" s="129">
        <v>980307.0714285714</v>
      </c>
      <c r="I7" s="129">
        <v>973877.488095238</v>
      </c>
      <c r="J7" s="129">
        <v>947972.8214285714</v>
      </c>
      <c r="K7" s="129">
        <v>822208.7738095238</v>
      </c>
      <c r="L7" s="129">
        <v>300883.97619047615</v>
      </c>
      <c r="M7" s="129">
        <v>478855.2619047619</v>
      </c>
      <c r="N7" s="129">
        <v>752900.2333333334</v>
      </c>
      <c r="O7" s="129">
        <v>707938.8333333334</v>
      </c>
      <c r="P7" s="129">
        <v>644574.4333333333</v>
      </c>
      <c r="Q7" s="129">
        <v>893326.5444444445</v>
      </c>
      <c r="R7" s="129">
        <v>996603.9111111112</v>
      </c>
      <c r="S7" s="129">
        <v>871654.511111111</v>
      </c>
      <c r="T7" s="129">
        <v>952438.4555555555</v>
      </c>
      <c r="U7" s="129">
        <v>943800.2777777778</v>
      </c>
      <c r="V7" s="129">
        <v>1001722.1555555556</v>
      </c>
      <c r="W7" s="129">
        <v>900320.0777777778</v>
      </c>
      <c r="X7" s="129"/>
      <c r="Y7" s="129"/>
      <c r="Z7" s="129"/>
      <c r="AA7" s="134"/>
      <c r="AB7" s="128" t="s">
        <v>29</v>
      </c>
      <c r="AC7" s="160">
        <v>40746.46428571428</v>
      </c>
      <c r="AD7" s="160">
        <v>43010.130952380954</v>
      </c>
      <c r="AE7" s="160">
        <v>40853.71428571428</v>
      </c>
      <c r="AF7" s="160">
        <v>44201.14285714286</v>
      </c>
      <c r="AG7" s="160">
        <v>42027.65476190476</v>
      </c>
      <c r="AH7" s="160">
        <v>43122.5119047619</v>
      </c>
      <c r="AI7" s="160">
        <v>41793.22619047619</v>
      </c>
      <c r="AJ7" s="160">
        <v>40223.28571428572</v>
      </c>
      <c r="AK7" s="160">
        <v>38472.19047619048</v>
      </c>
      <c r="AL7" s="160">
        <v>23793.190476190477</v>
      </c>
      <c r="AM7" s="160">
        <v>28972.92857142857</v>
      </c>
      <c r="AN7" s="160">
        <v>38865.880952380954</v>
      </c>
      <c r="AO7" s="160">
        <v>35825.21111111111</v>
      </c>
      <c r="AP7" s="160">
        <v>35911.24444444444</v>
      </c>
      <c r="AQ7" s="160">
        <v>38812.63333333333</v>
      </c>
      <c r="AR7" s="160">
        <v>39547.24444444444</v>
      </c>
      <c r="AS7" s="160">
        <v>36922.555555555555</v>
      </c>
      <c r="AT7" s="160">
        <v>37427.188888888886</v>
      </c>
      <c r="AU7" s="160">
        <v>37776</v>
      </c>
      <c r="AV7" s="160">
        <v>38824.566666666666</v>
      </c>
      <c r="AW7" s="160">
        <v>35956.066666666666</v>
      </c>
      <c r="AX7" s="160"/>
      <c r="AY7" s="160"/>
      <c r="AZ7" s="160"/>
      <c r="BA7" s="131"/>
      <c r="BB7" s="128" t="s">
        <v>29</v>
      </c>
      <c r="BC7" s="160">
        <v>887112.0476190477</v>
      </c>
      <c r="BD7" s="160">
        <v>963249.6666666667</v>
      </c>
      <c r="BE7" s="160">
        <v>942506.5476190477</v>
      </c>
      <c r="BF7" s="160">
        <v>1027490.357142857</v>
      </c>
      <c r="BG7" s="160">
        <v>939384.130952381</v>
      </c>
      <c r="BH7" s="160">
        <v>1023429.5833333333</v>
      </c>
      <c r="BI7" s="160">
        <v>1015670.7142857142</v>
      </c>
      <c r="BJ7" s="160">
        <v>988196.107142857</v>
      </c>
      <c r="BK7" s="160">
        <v>860680.9642857143</v>
      </c>
      <c r="BL7" s="160">
        <v>324677.1666666666</v>
      </c>
      <c r="BM7" s="160">
        <v>507828.1904761905</v>
      </c>
      <c r="BN7" s="160">
        <v>791766.1142857143</v>
      </c>
      <c r="BO7" s="160">
        <v>743764.0444444445</v>
      </c>
      <c r="BP7" s="160">
        <v>680485.6777777778</v>
      </c>
      <c r="BQ7" s="160">
        <v>932139.1777777778</v>
      </c>
      <c r="BR7" s="160">
        <v>1036151.1555555556</v>
      </c>
      <c r="BS7" s="160">
        <v>908577.0666666665</v>
      </c>
      <c r="BT7" s="160">
        <v>989865.6444444444</v>
      </c>
      <c r="BU7" s="160">
        <v>981576.2777777778</v>
      </c>
      <c r="BV7" s="160">
        <v>1040546.7222222222</v>
      </c>
      <c r="BW7" s="160">
        <v>936276.1444444444</v>
      </c>
      <c r="BX7" s="160"/>
      <c r="BY7" s="160"/>
      <c r="BZ7" s="160"/>
    </row>
    <row r="8" spans="1:78" ht="15.75" thickBot="1">
      <c r="A8" s="131"/>
      <c r="B8" s="132" t="s">
        <v>30</v>
      </c>
      <c r="C8" s="127">
        <v>771222</v>
      </c>
      <c r="D8" s="127">
        <v>887906.6666666666</v>
      </c>
      <c r="E8" s="127">
        <v>858760.3333333334</v>
      </c>
      <c r="F8" s="127">
        <v>918237</v>
      </c>
      <c r="G8" s="127">
        <v>817136.6666666666</v>
      </c>
      <c r="H8" s="127">
        <v>914224</v>
      </c>
      <c r="I8" s="127">
        <v>917346.8333333334</v>
      </c>
      <c r="J8" s="127">
        <v>905084.3333333334</v>
      </c>
      <c r="K8" s="127">
        <v>717123.1666666666</v>
      </c>
      <c r="L8" s="127">
        <v>261701.16666666666</v>
      </c>
      <c r="M8" s="127">
        <v>430605.5</v>
      </c>
      <c r="N8" s="127">
        <v>740491.8333333334</v>
      </c>
      <c r="O8" s="127">
        <v>711174.8333333334</v>
      </c>
      <c r="P8" s="127">
        <v>586582.5</v>
      </c>
      <c r="Q8" s="127">
        <v>804125.5</v>
      </c>
      <c r="R8" s="127">
        <v>741637.3333333334</v>
      </c>
      <c r="S8" s="127">
        <v>746032.1666666666</v>
      </c>
      <c r="T8" s="127">
        <v>863378</v>
      </c>
      <c r="U8" s="127">
        <v>842179</v>
      </c>
      <c r="V8" s="127">
        <v>858309.8333333334</v>
      </c>
      <c r="W8" s="127">
        <v>787673.5</v>
      </c>
      <c r="X8" s="127"/>
      <c r="Y8" s="127"/>
      <c r="Z8" s="127"/>
      <c r="AA8" s="134"/>
      <c r="AB8" s="126" t="s">
        <v>30</v>
      </c>
      <c r="AC8" s="158">
        <v>36498.666666666664</v>
      </c>
      <c r="AD8" s="158">
        <v>40422.666666666664</v>
      </c>
      <c r="AE8" s="158">
        <v>38465.833333333336</v>
      </c>
      <c r="AF8" s="158">
        <v>42536.666666666664</v>
      </c>
      <c r="AG8" s="158">
        <v>41428.666666666664</v>
      </c>
      <c r="AH8" s="158">
        <v>43028.166666666664</v>
      </c>
      <c r="AI8" s="158">
        <v>43108.166666666664</v>
      </c>
      <c r="AJ8" s="158">
        <v>42154</v>
      </c>
      <c r="AK8" s="158">
        <v>40492.666666666664</v>
      </c>
      <c r="AL8" s="158">
        <v>29060.166666666668</v>
      </c>
      <c r="AM8" s="158">
        <v>35560.5</v>
      </c>
      <c r="AN8" s="158">
        <v>45958.5</v>
      </c>
      <c r="AO8" s="158">
        <v>48023.833333333336</v>
      </c>
      <c r="AP8" s="158">
        <v>44400.833333333336</v>
      </c>
      <c r="AQ8" s="158">
        <v>47305.166666666664</v>
      </c>
      <c r="AR8" s="158">
        <v>186156.66666666666</v>
      </c>
      <c r="AS8" s="158">
        <v>39763.833333333336</v>
      </c>
      <c r="AT8" s="158">
        <v>44361.666666666664</v>
      </c>
      <c r="AU8" s="158">
        <v>44228.333333333336</v>
      </c>
      <c r="AV8" s="158">
        <v>42704</v>
      </c>
      <c r="AW8" s="158">
        <v>39209.333333333336</v>
      </c>
      <c r="AX8" s="158"/>
      <c r="AY8" s="158"/>
      <c r="AZ8" s="158"/>
      <c r="BA8" s="131"/>
      <c r="BB8" s="126" t="s">
        <v>30</v>
      </c>
      <c r="BC8" s="158">
        <v>807720.6666666666</v>
      </c>
      <c r="BD8" s="158">
        <v>928329.3333333333</v>
      </c>
      <c r="BE8" s="158">
        <v>897226.1666666667</v>
      </c>
      <c r="BF8" s="158">
        <v>960773.6666666666</v>
      </c>
      <c r="BG8" s="158">
        <v>858565.3333333333</v>
      </c>
      <c r="BH8" s="158">
        <v>957252.1666666666</v>
      </c>
      <c r="BI8" s="158">
        <v>960455</v>
      </c>
      <c r="BJ8" s="158">
        <v>947238.3333333334</v>
      </c>
      <c r="BK8" s="158">
        <v>757615.8333333333</v>
      </c>
      <c r="BL8" s="158">
        <v>290761.3333333333</v>
      </c>
      <c r="BM8" s="158">
        <v>466166</v>
      </c>
      <c r="BN8" s="158">
        <v>786450.3333333334</v>
      </c>
      <c r="BO8" s="158">
        <v>759198.6666666667</v>
      </c>
      <c r="BP8" s="158">
        <v>630983.3333333334</v>
      </c>
      <c r="BQ8" s="158">
        <v>851430.6666666666</v>
      </c>
      <c r="BR8" s="158">
        <v>927794</v>
      </c>
      <c r="BS8" s="158">
        <v>785796</v>
      </c>
      <c r="BT8" s="158">
        <v>907739.6666666666</v>
      </c>
      <c r="BU8" s="158">
        <v>886407.3333333334</v>
      </c>
      <c r="BV8" s="158">
        <v>901013.8333333334</v>
      </c>
      <c r="BW8" s="158">
        <v>826882.8333333334</v>
      </c>
      <c r="BX8" s="158"/>
      <c r="BY8" s="158"/>
      <c r="BZ8" s="158"/>
    </row>
    <row r="9" spans="1:78" ht="15.75" thickBot="1">
      <c r="A9" s="131"/>
      <c r="B9" s="159" t="s">
        <v>31</v>
      </c>
      <c r="C9" s="129">
        <v>1242345.4313725487</v>
      </c>
      <c r="D9" s="129">
        <v>1282367.1960784313</v>
      </c>
      <c r="E9" s="129">
        <v>1258269.294117647</v>
      </c>
      <c r="F9" s="129">
        <v>1348920.5686274513</v>
      </c>
      <c r="G9" s="129">
        <v>1249598.1764705882</v>
      </c>
      <c r="H9" s="129">
        <v>1287216.7254901961</v>
      </c>
      <c r="I9" s="129">
        <v>1298730.529411765</v>
      </c>
      <c r="J9" s="129">
        <v>1321601.137254902</v>
      </c>
      <c r="K9" s="129">
        <v>1172451.6862745099</v>
      </c>
      <c r="L9" s="129">
        <v>624874.1960784312</v>
      </c>
      <c r="M9" s="129">
        <v>835338.1176470588</v>
      </c>
      <c r="N9" s="129">
        <v>1195411.0588235294</v>
      </c>
      <c r="O9" s="129">
        <v>1117552.8823529412</v>
      </c>
      <c r="P9" s="129">
        <v>1019075.1568627451</v>
      </c>
      <c r="Q9" s="129">
        <v>1310112.8823529412</v>
      </c>
      <c r="R9" s="129">
        <v>1417019</v>
      </c>
      <c r="S9" s="129">
        <v>1236065.549019608</v>
      </c>
      <c r="T9" s="129">
        <v>1276682.8039215687</v>
      </c>
      <c r="U9" s="129">
        <v>1311884.862745098</v>
      </c>
      <c r="V9" s="129">
        <v>1281822.6078431373</v>
      </c>
      <c r="W9" s="129">
        <v>1232092.3725490195</v>
      </c>
      <c r="X9" s="129"/>
      <c r="Y9" s="129"/>
      <c r="Z9" s="129"/>
      <c r="AA9" s="134"/>
      <c r="AB9" s="128" t="s">
        <v>31</v>
      </c>
      <c r="AC9" s="160">
        <v>182668.41176470587</v>
      </c>
      <c r="AD9" s="160">
        <v>185024.92156862747</v>
      </c>
      <c r="AE9" s="160">
        <v>176270.27450980394</v>
      </c>
      <c r="AF9" s="160">
        <v>194043.70588235292</v>
      </c>
      <c r="AG9" s="160">
        <v>185733.35294117648</v>
      </c>
      <c r="AH9" s="160">
        <v>183406.11764705883</v>
      </c>
      <c r="AI9" s="160">
        <v>182112.5294117647</v>
      </c>
      <c r="AJ9" s="160">
        <v>179064.9411764706</v>
      </c>
      <c r="AK9" s="160">
        <v>182383.23529411762</v>
      </c>
      <c r="AL9" s="160">
        <v>145517.70588235298</v>
      </c>
      <c r="AM9" s="160">
        <v>166650.86274509804</v>
      </c>
      <c r="AN9" s="160">
        <v>192716.7843137255</v>
      </c>
      <c r="AO9" s="160">
        <v>194347.82352941178</v>
      </c>
      <c r="AP9" s="160">
        <v>194175.68627450976</v>
      </c>
      <c r="AQ9" s="160">
        <v>201382.74509803916</v>
      </c>
      <c r="AR9" s="160">
        <v>202696.29411764708</v>
      </c>
      <c r="AS9" s="160">
        <v>194916.27450980394</v>
      </c>
      <c r="AT9" s="160">
        <v>195178.98039215687</v>
      </c>
      <c r="AU9" s="160">
        <v>194095.3137254902</v>
      </c>
      <c r="AV9" s="160">
        <v>248614.431372549</v>
      </c>
      <c r="AW9" s="160">
        <v>176133.66666666666</v>
      </c>
      <c r="AX9" s="160"/>
      <c r="AY9" s="160"/>
      <c r="AZ9" s="160"/>
      <c r="BA9" s="131"/>
      <c r="BB9" s="128" t="s">
        <v>31</v>
      </c>
      <c r="BC9" s="160">
        <v>1425013.8431372545</v>
      </c>
      <c r="BD9" s="160">
        <v>1467392.1176470588</v>
      </c>
      <c r="BE9" s="160">
        <v>1434539.5686274508</v>
      </c>
      <c r="BF9" s="160">
        <v>1542964.2745098043</v>
      </c>
      <c r="BG9" s="160">
        <v>1435331.5294117646</v>
      </c>
      <c r="BH9" s="160">
        <v>1470622.843137255</v>
      </c>
      <c r="BI9" s="160">
        <v>1480843.0588235296</v>
      </c>
      <c r="BJ9" s="160">
        <v>1500666.0784313725</v>
      </c>
      <c r="BK9" s="160">
        <v>1354834.9215686275</v>
      </c>
      <c r="BL9" s="160">
        <v>770391.9019607842</v>
      </c>
      <c r="BM9" s="160">
        <v>1001988.9803921569</v>
      </c>
      <c r="BN9" s="160">
        <v>1388127.843137255</v>
      </c>
      <c r="BO9" s="160">
        <v>1311900.705882353</v>
      </c>
      <c r="BP9" s="160">
        <v>1213250.843137255</v>
      </c>
      <c r="BQ9" s="160">
        <v>1511495.6274509802</v>
      </c>
      <c r="BR9" s="160">
        <v>1619715.294117647</v>
      </c>
      <c r="BS9" s="160">
        <v>1430981.8235294118</v>
      </c>
      <c r="BT9" s="160">
        <v>1471861.7843137255</v>
      </c>
      <c r="BU9" s="160">
        <v>1505980.1764705882</v>
      </c>
      <c r="BV9" s="160">
        <v>1530437.0392156863</v>
      </c>
      <c r="BW9" s="160">
        <v>1408226.0392156863</v>
      </c>
      <c r="BX9" s="160"/>
      <c r="BY9" s="160"/>
      <c r="BZ9" s="160"/>
    </row>
    <row r="10" spans="1:78" ht="15.75" thickBot="1">
      <c r="A10" s="131"/>
      <c r="B10" s="132" t="s">
        <v>32</v>
      </c>
      <c r="C10" s="127">
        <v>1545340.977777778</v>
      </c>
      <c r="D10" s="127">
        <v>1605938.0444444446</v>
      </c>
      <c r="E10" s="127">
        <v>1589107.888888889</v>
      </c>
      <c r="F10" s="127">
        <v>1706702.3111111112</v>
      </c>
      <c r="G10" s="127">
        <v>1573057.6444444444</v>
      </c>
      <c r="H10" s="127">
        <v>1656639.8444444444</v>
      </c>
      <c r="I10" s="127">
        <v>1684301.4666666668</v>
      </c>
      <c r="J10" s="127">
        <v>1696766.2222222222</v>
      </c>
      <c r="K10" s="127">
        <v>1536869.1777777777</v>
      </c>
      <c r="L10" s="127">
        <v>861137.0444444445</v>
      </c>
      <c r="M10" s="127">
        <v>1176706.2444444445</v>
      </c>
      <c r="N10" s="127">
        <v>1640679.2222222222</v>
      </c>
      <c r="O10" s="127">
        <v>1499879.888888889</v>
      </c>
      <c r="P10" s="127">
        <v>1403295.888888889</v>
      </c>
      <c r="Q10" s="127">
        <v>1755622.9333333333</v>
      </c>
      <c r="R10" s="127">
        <v>1892709.5555555557</v>
      </c>
      <c r="S10" s="127">
        <v>1669964.7555555555</v>
      </c>
      <c r="T10" s="127">
        <v>1717765.2666666666</v>
      </c>
      <c r="U10" s="127">
        <v>1708981.3111111112</v>
      </c>
      <c r="V10" s="127">
        <v>1780867.6</v>
      </c>
      <c r="W10" s="127">
        <v>1607355.711111111</v>
      </c>
      <c r="X10" s="127"/>
      <c r="Y10" s="127"/>
      <c r="Z10" s="127"/>
      <c r="AA10" s="134"/>
      <c r="AB10" s="126" t="s">
        <v>32</v>
      </c>
      <c r="AC10" s="158">
        <v>134827.86666666667</v>
      </c>
      <c r="AD10" s="158">
        <v>139102.6222222222</v>
      </c>
      <c r="AE10" s="158">
        <v>131375.15555555557</v>
      </c>
      <c r="AF10" s="158">
        <v>144272.17777777778</v>
      </c>
      <c r="AG10" s="158">
        <v>134822.06666666668</v>
      </c>
      <c r="AH10" s="158">
        <v>135390.15555555557</v>
      </c>
      <c r="AI10" s="158">
        <v>135456.6888888889</v>
      </c>
      <c r="AJ10" s="158">
        <v>131605.22222222222</v>
      </c>
      <c r="AK10" s="158">
        <v>132670.77777777778</v>
      </c>
      <c r="AL10" s="158">
        <v>98416.82222222222</v>
      </c>
      <c r="AM10" s="158">
        <v>113634.40000000001</v>
      </c>
      <c r="AN10" s="158">
        <v>133200.11111111112</v>
      </c>
      <c r="AO10" s="158">
        <v>131185.44444444444</v>
      </c>
      <c r="AP10" s="158">
        <v>129811.86666666665</v>
      </c>
      <c r="AQ10" s="158">
        <v>133157.3777777778</v>
      </c>
      <c r="AR10" s="158">
        <v>135310.64444444445</v>
      </c>
      <c r="AS10" s="158">
        <v>128182.86666666665</v>
      </c>
      <c r="AT10" s="158">
        <v>129529.3111111111</v>
      </c>
      <c r="AU10" s="158">
        <v>127728.6</v>
      </c>
      <c r="AV10" s="158">
        <v>129494.73333333334</v>
      </c>
      <c r="AW10" s="158">
        <v>119598.2</v>
      </c>
      <c r="AX10" s="158"/>
      <c r="AY10" s="158"/>
      <c r="AZ10" s="158"/>
      <c r="BA10" s="131"/>
      <c r="BB10" s="126" t="s">
        <v>32</v>
      </c>
      <c r="BC10" s="158">
        <v>1680168.8444444446</v>
      </c>
      <c r="BD10" s="158">
        <v>1745040.6666666667</v>
      </c>
      <c r="BE10" s="158">
        <v>1720483.0444444446</v>
      </c>
      <c r="BF10" s="158">
        <v>1850974.488888889</v>
      </c>
      <c r="BG10" s="158">
        <v>1707879.711111111</v>
      </c>
      <c r="BH10" s="158">
        <v>1792030</v>
      </c>
      <c r="BI10" s="158">
        <v>1819758.1555555556</v>
      </c>
      <c r="BJ10" s="158">
        <v>1828371.4444444445</v>
      </c>
      <c r="BK10" s="158">
        <v>1669539.9555555554</v>
      </c>
      <c r="BL10" s="158">
        <v>959553.8666666667</v>
      </c>
      <c r="BM10" s="158">
        <v>1290340.6444444444</v>
      </c>
      <c r="BN10" s="158">
        <v>1773879.3333333335</v>
      </c>
      <c r="BO10" s="158">
        <v>1631065.3333333335</v>
      </c>
      <c r="BP10" s="158">
        <v>1533107.7555555557</v>
      </c>
      <c r="BQ10" s="158">
        <v>1888780.3111111112</v>
      </c>
      <c r="BR10" s="158">
        <v>2028020.2000000002</v>
      </c>
      <c r="BS10" s="158">
        <v>1798147.6222222222</v>
      </c>
      <c r="BT10" s="158">
        <v>1847294.5777777778</v>
      </c>
      <c r="BU10" s="158">
        <v>1836709.911111111</v>
      </c>
      <c r="BV10" s="158">
        <v>1910362.3333333333</v>
      </c>
      <c r="BW10" s="158">
        <v>1726953.911111111</v>
      </c>
      <c r="BX10" s="158"/>
      <c r="BY10" s="158"/>
      <c r="BZ10" s="158"/>
    </row>
    <row r="11" spans="1:78" ht="15.75" thickBot="1">
      <c r="A11" s="131"/>
      <c r="B11" s="159" t="s">
        <v>33</v>
      </c>
      <c r="C11" s="129">
        <v>1220560.8924731184</v>
      </c>
      <c r="D11" s="129">
        <v>1255865.935483871</v>
      </c>
      <c r="E11" s="129">
        <v>1247903.817204301</v>
      </c>
      <c r="F11" s="129">
        <v>1340482.3333333333</v>
      </c>
      <c r="G11" s="129">
        <v>1268809.4193548388</v>
      </c>
      <c r="H11" s="129">
        <v>1299317.182795699</v>
      </c>
      <c r="I11" s="129">
        <v>1308936.75</v>
      </c>
      <c r="J11" s="129">
        <v>1268005.1041666667</v>
      </c>
      <c r="K11" s="129">
        <v>1268744.8494623655</v>
      </c>
      <c r="L11" s="129">
        <v>686983.7096774194</v>
      </c>
      <c r="M11" s="129">
        <v>919696.3125</v>
      </c>
      <c r="N11" s="129">
        <v>1279752.8125</v>
      </c>
      <c r="O11" s="129">
        <v>1204496.2916666667</v>
      </c>
      <c r="P11" s="129">
        <v>1099861.2291666667</v>
      </c>
      <c r="Q11" s="129">
        <v>1392411.7604166667</v>
      </c>
      <c r="R11" s="129">
        <v>1463234.4270833333</v>
      </c>
      <c r="S11" s="129">
        <v>1361150.2916666667</v>
      </c>
      <c r="T11" s="129">
        <v>1360974.3229166667</v>
      </c>
      <c r="U11" s="129">
        <v>1356993.3333333333</v>
      </c>
      <c r="V11" s="129">
        <v>1400901.6979166667</v>
      </c>
      <c r="W11" s="129">
        <v>1331990.8125</v>
      </c>
      <c r="X11" s="129"/>
      <c r="Y11" s="129"/>
      <c r="Z11" s="129"/>
      <c r="AA11" s="134"/>
      <c r="AB11" s="128" t="s">
        <v>33</v>
      </c>
      <c r="AC11" s="160">
        <v>195017.95698924732</v>
      </c>
      <c r="AD11" s="160">
        <v>196177.13978494622</v>
      </c>
      <c r="AE11" s="160">
        <v>187206.8279569892</v>
      </c>
      <c r="AF11" s="160">
        <v>203965.5376344086</v>
      </c>
      <c r="AG11" s="160">
        <v>198794.8172043011</v>
      </c>
      <c r="AH11" s="160">
        <v>193169.04301075268</v>
      </c>
      <c r="AI11" s="160">
        <v>189362.48958333334</v>
      </c>
      <c r="AJ11" s="160">
        <v>183273.3125</v>
      </c>
      <c r="AK11" s="160">
        <v>193199.59375</v>
      </c>
      <c r="AL11" s="160">
        <v>142804.97849462365</v>
      </c>
      <c r="AM11" s="160">
        <v>159106.26041666666</v>
      </c>
      <c r="AN11" s="160">
        <v>186818.96875</v>
      </c>
      <c r="AO11" s="160">
        <v>187417.63541666666</v>
      </c>
      <c r="AP11" s="160">
        <v>183934.875</v>
      </c>
      <c r="AQ11" s="160">
        <v>196885.5625</v>
      </c>
      <c r="AR11" s="160">
        <v>199160.71875</v>
      </c>
      <c r="AS11" s="160">
        <v>196895.4375</v>
      </c>
      <c r="AT11" s="160">
        <v>190435.63541666666</v>
      </c>
      <c r="AU11" s="160">
        <v>187338.27083333334</v>
      </c>
      <c r="AV11" s="160">
        <v>189890.0625</v>
      </c>
      <c r="AW11" s="160">
        <v>192141.73958333334</v>
      </c>
      <c r="AX11" s="160"/>
      <c r="AY11" s="160"/>
      <c r="AZ11" s="160"/>
      <c r="BA11" s="131"/>
      <c r="BB11" s="128" t="s">
        <v>33</v>
      </c>
      <c r="BC11" s="160">
        <v>1415578.8494623657</v>
      </c>
      <c r="BD11" s="160">
        <v>1452043.0752688171</v>
      </c>
      <c r="BE11" s="160">
        <v>1435110.6451612902</v>
      </c>
      <c r="BF11" s="160">
        <v>1544447.8709677418</v>
      </c>
      <c r="BG11" s="160">
        <v>1467604.2365591398</v>
      </c>
      <c r="BH11" s="160">
        <v>1492486.2258064516</v>
      </c>
      <c r="BI11" s="160">
        <v>1498299.2395833333</v>
      </c>
      <c r="BJ11" s="160">
        <v>1451278.4166666667</v>
      </c>
      <c r="BK11" s="160">
        <v>1461944.4432123655</v>
      </c>
      <c r="BL11" s="160">
        <v>829788.6881720431</v>
      </c>
      <c r="BM11" s="160">
        <v>1078802.5729166667</v>
      </c>
      <c r="BN11" s="160">
        <v>1466571.78125</v>
      </c>
      <c r="BO11" s="160">
        <v>1391913.9270833335</v>
      </c>
      <c r="BP11" s="160">
        <v>1283796.1041666667</v>
      </c>
      <c r="BQ11" s="160">
        <v>1589297.3229166667</v>
      </c>
      <c r="BR11" s="160">
        <v>1662395.1458333333</v>
      </c>
      <c r="BS11" s="160">
        <v>1558045.7291666667</v>
      </c>
      <c r="BT11" s="160">
        <v>1551409.9583333335</v>
      </c>
      <c r="BU11" s="160">
        <v>1544331.6041666667</v>
      </c>
      <c r="BV11" s="160">
        <v>1590791.7604166667</v>
      </c>
      <c r="BW11" s="160">
        <v>1524132.5520833333</v>
      </c>
      <c r="BX11" s="160"/>
      <c r="BY11" s="160"/>
      <c r="BZ11" s="160"/>
    </row>
    <row r="12" spans="1:78" ht="15.75" thickBot="1">
      <c r="A12" s="131"/>
      <c r="B12" s="132" t="s">
        <v>191</v>
      </c>
      <c r="C12" s="133"/>
      <c r="D12" s="133"/>
      <c r="E12" s="133"/>
      <c r="F12" s="133"/>
      <c r="G12" s="133"/>
      <c r="H12" s="133"/>
      <c r="I12" s="133"/>
      <c r="J12" s="133"/>
      <c r="K12" s="133"/>
      <c r="L12" s="133"/>
      <c r="M12" s="133"/>
      <c r="N12" s="133"/>
      <c r="O12" s="133"/>
      <c r="P12" s="133"/>
      <c r="Q12" s="133"/>
      <c r="R12" s="133"/>
      <c r="S12" s="133"/>
      <c r="T12" s="133"/>
      <c r="U12" s="133"/>
      <c r="V12" s="127">
        <v>267353.13333333336</v>
      </c>
      <c r="W12" s="127">
        <v>245443.16666666666</v>
      </c>
      <c r="X12" s="127"/>
      <c r="Y12" s="127"/>
      <c r="Z12" s="127"/>
      <c r="AA12" s="134"/>
      <c r="AB12" s="132" t="s">
        <v>191</v>
      </c>
      <c r="AC12" s="133"/>
      <c r="AD12" s="133"/>
      <c r="AE12" s="133"/>
      <c r="AF12" s="133"/>
      <c r="AG12" s="133"/>
      <c r="AH12" s="133"/>
      <c r="AI12" s="133"/>
      <c r="AJ12" s="133"/>
      <c r="AK12" s="133"/>
      <c r="AL12" s="133"/>
      <c r="AM12" s="133"/>
      <c r="AN12" s="133"/>
      <c r="AO12" s="133"/>
      <c r="AP12" s="133"/>
      <c r="AQ12" s="133"/>
      <c r="AR12" s="133"/>
      <c r="AS12" s="133"/>
      <c r="AT12" s="133"/>
      <c r="AU12" s="133"/>
      <c r="AV12" s="127">
        <v>10227.366666666667</v>
      </c>
      <c r="AW12" s="127">
        <v>9936.966666666667</v>
      </c>
      <c r="AX12" s="158"/>
      <c r="AY12" s="158"/>
      <c r="AZ12" s="158"/>
      <c r="BA12" s="131"/>
      <c r="BB12" s="132" t="s">
        <v>191</v>
      </c>
      <c r="BC12" s="133"/>
      <c r="BD12" s="133"/>
      <c r="BE12" s="133"/>
      <c r="BF12" s="133"/>
      <c r="BG12" s="133"/>
      <c r="BH12" s="133"/>
      <c r="BI12" s="133"/>
      <c r="BJ12" s="133"/>
      <c r="BK12" s="133"/>
      <c r="BL12" s="133"/>
      <c r="BM12" s="133"/>
      <c r="BN12" s="133"/>
      <c r="BO12" s="133"/>
      <c r="BP12" s="133"/>
      <c r="BQ12" s="133"/>
      <c r="BR12" s="133"/>
      <c r="BS12" s="133"/>
      <c r="BT12" s="133"/>
      <c r="BU12" s="133"/>
      <c r="BV12" s="127">
        <v>277580.5</v>
      </c>
      <c r="BW12" s="127">
        <v>255380.13333333333</v>
      </c>
      <c r="BX12" s="158"/>
      <c r="BY12" s="158"/>
      <c r="BZ12" s="158"/>
    </row>
    <row r="13" spans="1:78" ht="15.75" thickBot="1">
      <c r="A13" s="131"/>
      <c r="B13" s="159" t="s">
        <v>192</v>
      </c>
      <c r="C13" s="133"/>
      <c r="D13" s="133"/>
      <c r="E13" s="129">
        <v>503639</v>
      </c>
      <c r="F13" s="129">
        <v>800957.625</v>
      </c>
      <c r="G13" s="129">
        <v>815397.75</v>
      </c>
      <c r="H13" s="129">
        <v>665026.5833333334</v>
      </c>
      <c r="I13" s="129">
        <v>754663.75</v>
      </c>
      <c r="J13" s="129">
        <v>730846.125</v>
      </c>
      <c r="K13" s="129">
        <v>742829.75</v>
      </c>
      <c r="L13" s="129">
        <v>347020.2916666667</v>
      </c>
      <c r="M13" s="129">
        <v>520516.6666666667</v>
      </c>
      <c r="N13" s="129">
        <v>795820.4583333334</v>
      </c>
      <c r="O13" s="129">
        <v>772302</v>
      </c>
      <c r="P13" s="129">
        <v>633173.4583333334</v>
      </c>
      <c r="Q13" s="129">
        <v>865470.8333333334</v>
      </c>
      <c r="R13" s="129">
        <v>930255.6666666666</v>
      </c>
      <c r="S13" s="129">
        <v>909909.1666666666</v>
      </c>
      <c r="T13" s="129">
        <v>848273.5833333334</v>
      </c>
      <c r="U13" s="129">
        <v>855454.8333333334</v>
      </c>
      <c r="V13" s="129">
        <v>886234.0833333334</v>
      </c>
      <c r="W13" s="129">
        <v>904487.4583333334</v>
      </c>
      <c r="X13" s="129"/>
      <c r="Y13" s="129"/>
      <c r="Z13" s="129"/>
      <c r="AA13" s="134"/>
      <c r="AB13" s="128" t="s">
        <v>192</v>
      </c>
      <c r="AC13" s="133"/>
      <c r="AD13" s="133"/>
      <c r="AE13" s="160">
        <v>118132.79166666667</v>
      </c>
      <c r="AF13" s="160">
        <v>189545.58333333334</v>
      </c>
      <c r="AG13" s="160">
        <v>183386.91666666666</v>
      </c>
      <c r="AH13" s="160">
        <v>163765.79166666666</v>
      </c>
      <c r="AI13" s="160">
        <v>166867.66666666666</v>
      </c>
      <c r="AJ13" s="160">
        <v>163120.41666666666</v>
      </c>
      <c r="AK13" s="160">
        <v>165541.70833333334</v>
      </c>
      <c r="AL13" s="160">
        <v>122025.29166666667</v>
      </c>
      <c r="AM13" s="160">
        <v>147225.29166666666</v>
      </c>
      <c r="AN13" s="160">
        <v>175308.375</v>
      </c>
      <c r="AO13" s="160">
        <v>174609.20833333334</v>
      </c>
      <c r="AP13" s="160">
        <v>175794.25</v>
      </c>
      <c r="AQ13" s="160">
        <v>181901.125</v>
      </c>
      <c r="AR13" s="160">
        <v>184716.95833333334</v>
      </c>
      <c r="AS13" s="160">
        <v>184178.70833333334</v>
      </c>
      <c r="AT13" s="160">
        <v>183667.91666666666</v>
      </c>
      <c r="AU13" s="160">
        <v>176439.95833333334</v>
      </c>
      <c r="AV13" s="160">
        <v>193038.91666666666</v>
      </c>
      <c r="AW13" s="160">
        <v>185118.54166666666</v>
      </c>
      <c r="AX13" s="160"/>
      <c r="AY13" s="160"/>
      <c r="AZ13" s="160"/>
      <c r="BA13" s="131"/>
      <c r="BB13" s="128" t="s">
        <v>192</v>
      </c>
      <c r="BC13" s="133"/>
      <c r="BD13" s="133"/>
      <c r="BE13" s="160">
        <v>621771.7916666666</v>
      </c>
      <c r="BF13" s="160">
        <v>990503.2083333334</v>
      </c>
      <c r="BG13" s="160">
        <v>998784.6666666666</v>
      </c>
      <c r="BH13" s="160">
        <v>828792.375</v>
      </c>
      <c r="BI13" s="160">
        <v>921531.4166666666</v>
      </c>
      <c r="BJ13" s="160">
        <v>893966.5416666666</v>
      </c>
      <c r="BK13" s="160">
        <v>908371.4583333334</v>
      </c>
      <c r="BL13" s="160">
        <v>469045.5833333334</v>
      </c>
      <c r="BM13" s="160">
        <v>667741.9583333334</v>
      </c>
      <c r="BN13" s="160">
        <v>971128.8333333334</v>
      </c>
      <c r="BO13" s="160">
        <v>946911.2083333334</v>
      </c>
      <c r="BP13" s="160">
        <v>808967.7083333334</v>
      </c>
      <c r="BQ13" s="160">
        <v>1047371.9583333334</v>
      </c>
      <c r="BR13" s="160">
        <v>1114972.625</v>
      </c>
      <c r="BS13" s="160">
        <v>1094087.875</v>
      </c>
      <c r="BT13" s="160">
        <v>1031941.5</v>
      </c>
      <c r="BU13" s="160">
        <v>1031894.7916666666</v>
      </c>
      <c r="BV13" s="160">
        <v>1079273</v>
      </c>
      <c r="BW13" s="160">
        <v>1089606</v>
      </c>
      <c r="BX13" s="160"/>
      <c r="BY13" s="160"/>
      <c r="BZ13" s="160"/>
    </row>
    <row r="14" spans="1:78" ht="15.75" thickBot="1">
      <c r="A14" s="131"/>
      <c r="B14" s="161" t="s">
        <v>85</v>
      </c>
      <c r="C14" s="136">
        <f>AVERAGE(C6:C11)</f>
        <v>1103401.8697150187</v>
      </c>
      <c r="D14" s="136">
        <f aca="true" t="shared" si="0" ref="D14:R14">AVERAGE(D6:D11)</f>
        <v>1145702.1741757276</v>
      </c>
      <c r="E14" s="136">
        <f t="shared" si="0"/>
        <v>1136902.3611462507</v>
      </c>
      <c r="F14" s="136">
        <f t="shared" si="0"/>
        <v>1225484.1267818238</v>
      </c>
      <c r="G14" s="136">
        <f t="shared" si="0"/>
        <v>1142019.6749656135</v>
      </c>
      <c r="H14" s="136">
        <f t="shared" si="0"/>
        <v>1182364.081804263</v>
      </c>
      <c r="I14" s="136">
        <f t="shared" si="0"/>
        <v>1196728.0112511672</v>
      </c>
      <c r="J14" s="136">
        <f t="shared" si="0"/>
        <v>1190466.603067616</v>
      </c>
      <c r="K14" s="136">
        <f t="shared" si="0"/>
        <v>1078493.6645540295</v>
      </c>
      <c r="L14" s="136">
        <f t="shared" si="0"/>
        <v>491611.7932873508</v>
      </c>
      <c r="M14" s="136">
        <f t="shared" si="0"/>
        <v>687020.7949715997</v>
      </c>
      <c r="N14" s="136">
        <f t="shared" si="0"/>
        <v>1018396.3044798475</v>
      </c>
      <c r="O14" s="136">
        <f t="shared" si="0"/>
        <v>962411.954929194</v>
      </c>
      <c r="P14" s="136">
        <f t="shared" si="0"/>
        <v>863399.0902641612</v>
      </c>
      <c r="Q14" s="136">
        <f t="shared" si="0"/>
        <v>1134250.4923134532</v>
      </c>
      <c r="R14" s="136">
        <f t="shared" si="0"/>
        <v>1226341.2600694445</v>
      </c>
      <c r="S14" s="136">
        <f>AVERAGE(S6:S11)</f>
        <v>1122533.1012254902</v>
      </c>
      <c r="T14" s="136">
        <f>AVERAGE(T6:T11)</f>
        <v>1167911.7526211874</v>
      </c>
      <c r="U14" s="136">
        <f>AVERAGE(U6:U11)</f>
        <v>1171215.5752723312</v>
      </c>
      <c r="V14" s="136">
        <f>AVERAGE(V6:V11)</f>
        <v>1209954.1491081156</v>
      </c>
      <c r="W14" s="136">
        <f>AVERAGE(W6:W11)</f>
        <v>1134655.356767429</v>
      </c>
      <c r="X14" s="136"/>
      <c r="Y14" s="136"/>
      <c r="Z14" s="136"/>
      <c r="AA14" s="131"/>
      <c r="AB14" s="135" t="s">
        <v>85</v>
      </c>
      <c r="AC14" s="162">
        <f>AVERAGE(AC6:AC13)</f>
        <v>105479.56106216682</v>
      </c>
      <c r="AD14" s="162">
        <f aca="true" t="shared" si="1" ref="AD14:AR14">AVERAGE(AD6:AD13)</f>
        <v>107786.8024213628</v>
      </c>
      <c r="AE14" s="162">
        <f t="shared" si="1"/>
        <v>104828.56152019948</v>
      </c>
      <c r="AF14" s="162">
        <f t="shared" si="1"/>
        <v>122973.40202166888</v>
      </c>
      <c r="AG14" s="162">
        <f t="shared" si="1"/>
        <v>118947.97260581653</v>
      </c>
      <c r="AH14" s="162">
        <f t="shared" si="1"/>
        <v>115992.44568354222</v>
      </c>
      <c r="AI14" s="162">
        <f t="shared" si="1"/>
        <v>115669.30010587569</v>
      </c>
      <c r="AJ14" s="162">
        <f t="shared" si="1"/>
        <v>113200.64451613979</v>
      </c>
      <c r="AK14" s="162">
        <f t="shared" si="1"/>
        <v>114659.45318544084</v>
      </c>
      <c r="AL14" s="162">
        <f t="shared" si="1"/>
        <v>83373.59362981751</v>
      </c>
      <c r="AM14" s="162">
        <f t="shared" si="1"/>
        <v>96795.84429521809</v>
      </c>
      <c r="AN14" s="162">
        <f t="shared" si="1"/>
        <v>115238.61239912632</v>
      </c>
      <c r="AO14" s="162">
        <f t="shared" si="1"/>
        <v>115268.02230975723</v>
      </c>
      <c r="AP14" s="162">
        <f t="shared" si="1"/>
        <v>114421.91748366013</v>
      </c>
      <c r="AQ14" s="162">
        <f t="shared" si="1"/>
        <v>120201.6110060691</v>
      </c>
      <c r="AR14" s="162">
        <f t="shared" si="1"/>
        <v>142325.55144140992</v>
      </c>
      <c r="AS14" s="162">
        <f>AVERAGE(AS6:AS13)</f>
        <v>117890.19179505135</v>
      </c>
      <c r="AT14" s="162">
        <f>AVERAGE(AT6:AT13)</f>
        <v>118030.48082983191</v>
      </c>
      <c r="AU14" s="162">
        <f>AVERAGE(AU6:AU13)</f>
        <v>116330.7823179272</v>
      </c>
      <c r="AV14" s="162">
        <f>AVERAGE(AV6:AV13)</f>
        <v>113312.13465073529</v>
      </c>
      <c r="AW14" s="162">
        <f>AVERAGE(AW6:AW13)</f>
        <v>101177.68932291666</v>
      </c>
      <c r="AX14" s="162"/>
      <c r="AY14" s="162"/>
      <c r="AZ14" s="162"/>
      <c r="BA14" s="131"/>
      <c r="BB14" s="135" t="s">
        <v>96</v>
      </c>
      <c r="BC14" s="162">
        <f>AVERAGE(BC6:BC11)</f>
        <v>1208881.4307771854</v>
      </c>
      <c r="BD14" s="162">
        <f>AVERAGE(BD6:BD11)</f>
        <v>1253488.9765970905</v>
      </c>
      <c r="BE14" s="162">
        <f>SUM(BE6:BE13)/7</f>
        <v>1151264.7282169857</v>
      </c>
      <c r="BF14" s="162">
        <f aca="true" t="shared" si="2" ref="BF14:BW14">SUM(BF6:BF13)/7</f>
        <v>1287810.8856918036</v>
      </c>
      <c r="BG14" s="162">
        <f t="shared" si="2"/>
        <v>1214307.3725763424</v>
      </c>
      <c r="BH14" s="162">
        <f t="shared" si="2"/>
        <v>1224451.1705633865</v>
      </c>
      <c r="BI14" s="162">
        <f t="shared" si="2"/>
        <v>1249245.2740354475</v>
      </c>
      <c r="BJ14" s="162">
        <f t="shared" si="2"/>
        <v>1238007.179288382</v>
      </c>
      <c r="BK14" s="162">
        <f t="shared" si="2"/>
        <v>1145201.1299460374</v>
      </c>
      <c r="BL14" s="162">
        <f t="shared" si="2"/>
        <v>554329.4581142134</v>
      </c>
      <c r="BM14" s="162">
        <f t="shared" si="2"/>
        <v>760030.3352232559</v>
      </c>
      <c r="BN14" s="162">
        <f t="shared" si="2"/>
        <v>1101838.3674294718</v>
      </c>
      <c r="BO14" s="162">
        <f t="shared" si="2"/>
        <v>1050521.4122490664</v>
      </c>
      <c r="BP14" s="162">
        <f t="shared" si="2"/>
        <v>944931.6317577033</v>
      </c>
      <c r="BQ14" s="162">
        <f t="shared" si="2"/>
        <v>1216055.009179505</v>
      </c>
      <c r="BR14" s="162">
        <f t="shared" si="2"/>
        <v>1326368.869596172</v>
      </c>
      <c r="BS14" s="162">
        <f>SUM(BS6:BS13)/7</f>
        <v>1210048.445226424</v>
      </c>
      <c r="BT14" s="162">
        <f>SUM(BT6:BT13)/7</f>
        <v>1240279.6378384687</v>
      </c>
      <c r="BU14" s="162">
        <f>SUM(BU6:BU13)/7</f>
        <v>1242437.6801704015</v>
      </c>
      <c r="BV14" s="162">
        <f>AVERAGE(BV6:BV13)</f>
        <v>1164976.1485651552</v>
      </c>
      <c r="BW14" s="162">
        <f t="shared" si="2"/>
        <v>1252469.182883987</v>
      </c>
      <c r="BX14" s="162"/>
      <c r="BY14" s="162"/>
      <c r="BZ14" s="162"/>
    </row>
    <row r="15" spans="1:78" ht="15.75" thickBot="1">
      <c r="A15" s="131"/>
      <c r="B15" s="163"/>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row>
    <row r="16" spans="1:78" ht="15.75" thickBot="1">
      <c r="A16" s="131"/>
      <c r="B16" s="199" t="s">
        <v>103</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31"/>
      <c r="AB16" s="199" t="s">
        <v>106</v>
      </c>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B16" s="199" t="s">
        <v>109</v>
      </c>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row>
    <row r="17" spans="1:78" ht="15.75" thickBot="1">
      <c r="A17" s="131"/>
      <c r="B17" s="202" t="s">
        <v>36</v>
      </c>
      <c r="C17" s="199">
        <v>2018</v>
      </c>
      <c r="D17" s="199"/>
      <c r="E17" s="199"/>
      <c r="F17" s="199"/>
      <c r="G17" s="199">
        <v>2019</v>
      </c>
      <c r="H17" s="199"/>
      <c r="I17" s="199"/>
      <c r="J17" s="199"/>
      <c r="K17" s="199">
        <v>2020</v>
      </c>
      <c r="L17" s="199"/>
      <c r="M17" s="199"/>
      <c r="N17" s="199"/>
      <c r="O17" s="199">
        <v>2021</v>
      </c>
      <c r="P17" s="199"/>
      <c r="Q17" s="199"/>
      <c r="R17" s="199"/>
      <c r="S17" s="199">
        <v>2023</v>
      </c>
      <c r="T17" s="199"/>
      <c r="U17" s="199"/>
      <c r="V17" s="199"/>
      <c r="W17" s="199">
        <v>2022</v>
      </c>
      <c r="X17" s="199"/>
      <c r="Y17" s="199"/>
      <c r="Z17" s="199"/>
      <c r="AA17" s="131"/>
      <c r="AB17" s="202" t="s">
        <v>36</v>
      </c>
      <c r="AC17" s="208">
        <v>2018</v>
      </c>
      <c r="AD17" s="209"/>
      <c r="AE17" s="209"/>
      <c r="AF17" s="210"/>
      <c r="AG17" s="208">
        <v>2019</v>
      </c>
      <c r="AH17" s="209"/>
      <c r="AI17" s="209"/>
      <c r="AJ17" s="210"/>
      <c r="AK17" s="208">
        <v>2020</v>
      </c>
      <c r="AL17" s="209"/>
      <c r="AM17" s="209"/>
      <c r="AN17" s="210"/>
      <c r="AO17" s="199">
        <v>2021</v>
      </c>
      <c r="AP17" s="199"/>
      <c r="AQ17" s="199"/>
      <c r="AR17" s="199"/>
      <c r="AS17" s="199">
        <v>2022</v>
      </c>
      <c r="AT17" s="199"/>
      <c r="AU17" s="199"/>
      <c r="AV17" s="199"/>
      <c r="AW17" s="199">
        <v>2023</v>
      </c>
      <c r="AX17" s="199"/>
      <c r="AY17" s="199"/>
      <c r="AZ17" s="199"/>
      <c r="BB17" s="202" t="s">
        <v>36</v>
      </c>
      <c r="BC17" s="199">
        <v>2018</v>
      </c>
      <c r="BD17" s="199"/>
      <c r="BE17" s="199"/>
      <c r="BF17" s="199"/>
      <c r="BG17" s="199">
        <v>2019</v>
      </c>
      <c r="BH17" s="199"/>
      <c r="BI17" s="199"/>
      <c r="BJ17" s="199"/>
      <c r="BK17" s="199">
        <v>2020</v>
      </c>
      <c r="BL17" s="199"/>
      <c r="BM17" s="199"/>
      <c r="BN17" s="199"/>
      <c r="BO17" s="199">
        <v>2021</v>
      </c>
      <c r="BP17" s="199"/>
      <c r="BQ17" s="199"/>
      <c r="BR17" s="199"/>
      <c r="BS17" s="199">
        <v>2022</v>
      </c>
      <c r="BT17" s="199"/>
      <c r="BU17" s="199"/>
      <c r="BV17" s="199"/>
      <c r="BW17" s="199">
        <v>2023</v>
      </c>
      <c r="BX17" s="199"/>
      <c r="BY17" s="199"/>
      <c r="BZ17" s="199"/>
    </row>
    <row r="18" spans="1:78" ht="15.75" thickBot="1">
      <c r="A18" s="131"/>
      <c r="B18" s="202"/>
      <c r="C18" s="121" t="s">
        <v>42</v>
      </c>
      <c r="D18" s="121" t="s">
        <v>43</v>
      </c>
      <c r="E18" s="121" t="s">
        <v>60</v>
      </c>
      <c r="F18" s="121" t="s">
        <v>59</v>
      </c>
      <c r="G18" s="121" t="s">
        <v>42</v>
      </c>
      <c r="H18" s="121" t="s">
        <v>43</v>
      </c>
      <c r="I18" s="121" t="s">
        <v>60</v>
      </c>
      <c r="J18" s="123" t="s">
        <v>59</v>
      </c>
      <c r="K18" s="123" t="s">
        <v>42</v>
      </c>
      <c r="L18" s="123" t="s">
        <v>43</v>
      </c>
      <c r="M18" s="123" t="s">
        <v>60</v>
      </c>
      <c r="N18" s="123" t="s">
        <v>59</v>
      </c>
      <c r="O18" s="121" t="s">
        <v>42</v>
      </c>
      <c r="P18" s="121" t="s">
        <v>43</v>
      </c>
      <c r="Q18" s="121" t="s">
        <v>60</v>
      </c>
      <c r="R18" s="123" t="s">
        <v>59</v>
      </c>
      <c r="S18" s="121" t="s">
        <v>42</v>
      </c>
      <c r="T18" s="121" t="s">
        <v>43</v>
      </c>
      <c r="U18" s="121" t="s">
        <v>60</v>
      </c>
      <c r="V18" s="155" t="s">
        <v>59</v>
      </c>
      <c r="W18" s="121" t="s">
        <v>42</v>
      </c>
      <c r="X18" s="121" t="s">
        <v>43</v>
      </c>
      <c r="Y18" s="121" t="s">
        <v>60</v>
      </c>
      <c r="Z18" s="123" t="s">
        <v>59</v>
      </c>
      <c r="AA18" s="131"/>
      <c r="AB18" s="202" t="s">
        <v>36</v>
      </c>
      <c r="AC18" s="121" t="s">
        <v>42</v>
      </c>
      <c r="AD18" s="121" t="s">
        <v>43</v>
      </c>
      <c r="AE18" s="121" t="s">
        <v>60</v>
      </c>
      <c r="AF18" s="121" t="s">
        <v>59</v>
      </c>
      <c r="AG18" s="121" t="s">
        <v>42</v>
      </c>
      <c r="AH18" s="121" t="s">
        <v>43</v>
      </c>
      <c r="AI18" s="121" t="s">
        <v>60</v>
      </c>
      <c r="AJ18" s="123" t="s">
        <v>59</v>
      </c>
      <c r="AK18" s="121" t="s">
        <v>42</v>
      </c>
      <c r="AL18" s="121" t="s">
        <v>43</v>
      </c>
      <c r="AM18" s="121" t="s">
        <v>60</v>
      </c>
      <c r="AN18" s="123" t="s">
        <v>59</v>
      </c>
      <c r="AO18" s="121" t="s">
        <v>42</v>
      </c>
      <c r="AP18" s="121" t="s">
        <v>43</v>
      </c>
      <c r="AQ18" s="121" t="s">
        <v>60</v>
      </c>
      <c r="AR18" s="123" t="s">
        <v>59</v>
      </c>
      <c r="AS18" s="121" t="s">
        <v>42</v>
      </c>
      <c r="AT18" s="121" t="s">
        <v>43</v>
      </c>
      <c r="AU18" s="121" t="s">
        <v>60</v>
      </c>
      <c r="AV18" s="155" t="s">
        <v>59</v>
      </c>
      <c r="AW18" s="121" t="s">
        <v>42</v>
      </c>
      <c r="AX18" s="121" t="s">
        <v>43</v>
      </c>
      <c r="AY18" s="121" t="s">
        <v>60</v>
      </c>
      <c r="AZ18" s="123" t="s">
        <v>59</v>
      </c>
      <c r="BA18" s="124"/>
      <c r="BB18" s="202" t="s">
        <v>36</v>
      </c>
      <c r="BC18" s="121" t="s">
        <v>42</v>
      </c>
      <c r="BD18" s="121" t="s">
        <v>43</v>
      </c>
      <c r="BE18" s="121" t="s">
        <v>60</v>
      </c>
      <c r="BF18" s="121" t="s">
        <v>59</v>
      </c>
      <c r="BG18" s="121" t="s">
        <v>42</v>
      </c>
      <c r="BH18" s="121" t="s">
        <v>43</v>
      </c>
      <c r="BI18" s="121" t="s">
        <v>60</v>
      </c>
      <c r="BJ18" s="121" t="s">
        <v>59</v>
      </c>
      <c r="BK18" s="121" t="s">
        <v>42</v>
      </c>
      <c r="BL18" s="121" t="s">
        <v>43</v>
      </c>
      <c r="BM18" s="121" t="s">
        <v>60</v>
      </c>
      <c r="BN18" s="123" t="s">
        <v>59</v>
      </c>
      <c r="BO18" s="121" t="s">
        <v>42</v>
      </c>
      <c r="BP18" s="121" t="s">
        <v>43</v>
      </c>
      <c r="BQ18" s="121" t="s">
        <v>60</v>
      </c>
      <c r="BR18" s="123" t="s">
        <v>59</v>
      </c>
      <c r="BS18" s="121" t="s">
        <v>42</v>
      </c>
      <c r="BT18" s="121" t="s">
        <v>43</v>
      </c>
      <c r="BU18" s="121" t="s">
        <v>60</v>
      </c>
      <c r="BV18" s="155" t="s">
        <v>59</v>
      </c>
      <c r="BW18" s="121" t="s">
        <v>42</v>
      </c>
      <c r="BX18" s="121" t="s">
        <v>43</v>
      </c>
      <c r="BY18" s="121" t="s">
        <v>60</v>
      </c>
      <c r="BZ18" s="123" t="s">
        <v>59</v>
      </c>
    </row>
    <row r="19" spans="1:78" ht="15.75" thickBot="1">
      <c r="A19" s="131"/>
      <c r="B19" s="159" t="s">
        <v>44</v>
      </c>
      <c r="C19" s="129">
        <v>138487.83333333334</v>
      </c>
      <c r="D19" s="129">
        <v>77404.83333333333</v>
      </c>
      <c r="E19" s="129">
        <v>91789.83333333333</v>
      </c>
      <c r="F19" s="129">
        <v>91678</v>
      </c>
      <c r="G19" s="129">
        <v>133602.16666666666</v>
      </c>
      <c r="H19" s="129">
        <v>78282.66666666667</v>
      </c>
      <c r="I19" s="129">
        <v>92029.5</v>
      </c>
      <c r="J19" s="129">
        <v>84662.16666666667</v>
      </c>
      <c r="K19" s="129">
        <v>131508.83333333334</v>
      </c>
      <c r="L19" s="129">
        <v>48457.5</v>
      </c>
      <c r="M19" s="129">
        <v>49135.6667</v>
      </c>
      <c r="N19" s="129">
        <v>116129.83333333333</v>
      </c>
      <c r="O19" s="129">
        <v>135475.16666666666</v>
      </c>
      <c r="P19" s="129">
        <v>90414.83333333333</v>
      </c>
      <c r="Q19" s="129">
        <v>134622</v>
      </c>
      <c r="R19" s="129">
        <v>141850.83333333334</v>
      </c>
      <c r="S19" s="129">
        <v>175613.16666666666</v>
      </c>
      <c r="T19" s="129">
        <v>112041</v>
      </c>
      <c r="U19" s="129">
        <v>121101.5</v>
      </c>
      <c r="V19" s="129">
        <v>119873.16666666667</v>
      </c>
      <c r="W19" s="129">
        <v>158143.5</v>
      </c>
      <c r="X19" s="129"/>
      <c r="Y19" s="129"/>
      <c r="Z19" s="129"/>
      <c r="AA19" s="134"/>
      <c r="AB19" s="128" t="s">
        <v>44</v>
      </c>
      <c r="AC19" s="160">
        <v>56207.5</v>
      </c>
      <c r="AD19" s="160">
        <v>54399</v>
      </c>
      <c r="AE19" s="160">
        <v>54399.333333333336</v>
      </c>
      <c r="AF19" s="160">
        <v>59530</v>
      </c>
      <c r="AG19" s="160">
        <v>59334.333333333336</v>
      </c>
      <c r="AH19" s="160">
        <v>60796.166666666664</v>
      </c>
      <c r="AI19" s="160">
        <v>62969.666666666664</v>
      </c>
      <c r="AJ19" s="160">
        <v>60073.666666666664</v>
      </c>
      <c r="AK19" s="160">
        <v>62131.833333333336</v>
      </c>
      <c r="AL19" s="160">
        <v>52678</v>
      </c>
      <c r="AM19" s="160">
        <v>56780.166666666664</v>
      </c>
      <c r="AN19" s="160">
        <v>66533.33333333333</v>
      </c>
      <c r="AO19" s="160">
        <v>66897.83333333333</v>
      </c>
      <c r="AP19" s="160">
        <v>66562.16666666667</v>
      </c>
      <c r="AQ19" s="160">
        <v>68906</v>
      </c>
      <c r="AR19" s="160">
        <v>71867.5</v>
      </c>
      <c r="AS19" s="160">
        <v>72168</v>
      </c>
      <c r="AT19" s="160">
        <v>67244</v>
      </c>
      <c r="AU19" s="160">
        <v>68937</v>
      </c>
      <c r="AV19" s="160">
        <v>67522.83333333333</v>
      </c>
      <c r="AW19" s="160">
        <v>69106.16666666667</v>
      </c>
      <c r="AX19" s="160"/>
      <c r="AY19" s="160"/>
      <c r="AZ19" s="160"/>
      <c r="BB19" s="128" t="s">
        <v>20</v>
      </c>
      <c r="BC19" s="160">
        <v>194695.33333333334</v>
      </c>
      <c r="BD19" s="160">
        <v>131803.8333333333</v>
      </c>
      <c r="BE19" s="160">
        <v>146189.16666666666</v>
      </c>
      <c r="BF19" s="160">
        <v>151208</v>
      </c>
      <c r="BG19" s="160">
        <v>192936.5</v>
      </c>
      <c r="BH19" s="160">
        <v>139078.83333333334</v>
      </c>
      <c r="BI19" s="160">
        <v>154999.16666666666</v>
      </c>
      <c r="BJ19" s="160">
        <v>144735.83333333334</v>
      </c>
      <c r="BK19" s="160">
        <v>193640.6666666667</v>
      </c>
      <c r="BL19" s="160">
        <v>101135.5</v>
      </c>
      <c r="BM19" s="160">
        <v>105915.83336666666</v>
      </c>
      <c r="BN19" s="160">
        <v>182663.16666666666</v>
      </c>
      <c r="BO19" s="160">
        <v>202373</v>
      </c>
      <c r="BP19" s="160">
        <v>156977</v>
      </c>
      <c r="BQ19" s="160">
        <v>203528</v>
      </c>
      <c r="BR19" s="160">
        <v>213718.33333333334</v>
      </c>
      <c r="BS19" s="160">
        <v>247781.16666666666</v>
      </c>
      <c r="BT19" s="160">
        <v>179285</v>
      </c>
      <c r="BU19" s="160">
        <v>190038.5</v>
      </c>
      <c r="BV19" s="160">
        <v>187396</v>
      </c>
      <c r="BW19" s="160">
        <v>227249.66666666666</v>
      </c>
      <c r="BX19" s="160"/>
      <c r="BY19" s="160"/>
      <c r="BZ19" s="160"/>
    </row>
    <row r="20" spans="1:78" ht="15.75" thickBot="1">
      <c r="A20" s="131"/>
      <c r="B20" s="132" t="s">
        <v>53</v>
      </c>
      <c r="C20" s="127">
        <v>92758.5</v>
      </c>
      <c r="D20" s="127">
        <v>58308.333333333336</v>
      </c>
      <c r="E20" s="127">
        <v>69421.66666666667</v>
      </c>
      <c r="F20" s="127">
        <v>65347.666666666664</v>
      </c>
      <c r="G20" s="127">
        <v>87971.5</v>
      </c>
      <c r="H20" s="127">
        <v>59540.833333333336</v>
      </c>
      <c r="I20" s="127">
        <v>73644.66666666667</v>
      </c>
      <c r="J20" s="127">
        <v>60742.5</v>
      </c>
      <c r="K20" s="127">
        <v>85570.16666666667</v>
      </c>
      <c r="L20" s="127">
        <v>40445</v>
      </c>
      <c r="M20" s="127">
        <v>44282.8333</v>
      </c>
      <c r="N20" s="127">
        <v>85342.66666666667</v>
      </c>
      <c r="O20" s="127">
        <v>93906</v>
      </c>
      <c r="P20" s="127">
        <v>74065</v>
      </c>
      <c r="Q20" s="127">
        <v>109166.33333333333</v>
      </c>
      <c r="R20" s="127">
        <v>106136.66666666667</v>
      </c>
      <c r="S20" s="127">
        <v>125471</v>
      </c>
      <c r="T20" s="127">
        <v>85249</v>
      </c>
      <c r="U20" s="127">
        <v>96875</v>
      </c>
      <c r="V20" s="127">
        <v>90777.33333333333</v>
      </c>
      <c r="W20" s="127">
        <v>109569.66666666667</v>
      </c>
      <c r="X20" s="127"/>
      <c r="Y20" s="127"/>
      <c r="Z20" s="127"/>
      <c r="AA20" s="134"/>
      <c r="AB20" s="126" t="s">
        <v>53</v>
      </c>
      <c r="AC20" s="158">
        <v>64673</v>
      </c>
      <c r="AD20" s="158">
        <v>61578.5</v>
      </c>
      <c r="AE20" s="158">
        <v>59341.666666666664</v>
      </c>
      <c r="AF20" s="158">
        <v>64766.833333333336</v>
      </c>
      <c r="AG20" s="158">
        <v>65321.833333333336</v>
      </c>
      <c r="AH20" s="158">
        <v>67694.83333333333</v>
      </c>
      <c r="AI20" s="158">
        <v>67266.83333333333</v>
      </c>
      <c r="AJ20" s="158">
        <v>67619.16666666667</v>
      </c>
      <c r="AK20" s="158">
        <v>68197.33333333333</v>
      </c>
      <c r="AL20" s="158">
        <v>58117.166666666664</v>
      </c>
      <c r="AM20" s="158">
        <v>66596.16666666667</v>
      </c>
      <c r="AN20" s="158">
        <v>75030.33333333333</v>
      </c>
      <c r="AO20" s="158">
        <v>74982</v>
      </c>
      <c r="AP20" s="158">
        <v>74227.83333333333</v>
      </c>
      <c r="AQ20" s="158">
        <v>83362.33333333333</v>
      </c>
      <c r="AR20" s="158">
        <v>83210.33333333333</v>
      </c>
      <c r="AS20" s="158">
        <v>77687.5</v>
      </c>
      <c r="AT20" s="158">
        <v>74728</v>
      </c>
      <c r="AU20" s="158">
        <v>74264.5</v>
      </c>
      <c r="AV20" s="158">
        <v>77533.33333333333</v>
      </c>
      <c r="AW20" s="158">
        <v>79796.5</v>
      </c>
      <c r="AX20" s="158"/>
      <c r="AY20" s="158"/>
      <c r="AZ20" s="158"/>
      <c r="BB20" s="126" t="s">
        <v>3</v>
      </c>
      <c r="BC20" s="158">
        <v>157431.5</v>
      </c>
      <c r="BD20" s="158">
        <v>119886.83333333334</v>
      </c>
      <c r="BE20" s="158">
        <v>128763.33333333334</v>
      </c>
      <c r="BF20" s="158">
        <v>130114.5</v>
      </c>
      <c r="BG20" s="158">
        <v>153293.33333333334</v>
      </c>
      <c r="BH20" s="158">
        <v>127235.66666666666</v>
      </c>
      <c r="BI20" s="158">
        <v>140911.5</v>
      </c>
      <c r="BJ20" s="158">
        <v>128361.66666666667</v>
      </c>
      <c r="BK20" s="158">
        <v>153767.5</v>
      </c>
      <c r="BL20" s="158">
        <v>98562.16666666666</v>
      </c>
      <c r="BM20" s="158">
        <v>110878.99996666667</v>
      </c>
      <c r="BN20" s="158">
        <v>160373</v>
      </c>
      <c r="BO20" s="158">
        <v>168888</v>
      </c>
      <c r="BP20" s="158">
        <v>148292.8333333333</v>
      </c>
      <c r="BQ20" s="158">
        <v>192528.66666666666</v>
      </c>
      <c r="BR20" s="158">
        <v>189347</v>
      </c>
      <c r="BS20" s="158">
        <v>203158.5</v>
      </c>
      <c r="BT20" s="158">
        <v>159977</v>
      </c>
      <c r="BU20" s="158">
        <v>171139.5</v>
      </c>
      <c r="BV20" s="158">
        <v>168310.66666666666</v>
      </c>
      <c r="BW20" s="158">
        <v>189366.16666666666</v>
      </c>
      <c r="BX20" s="158"/>
      <c r="BY20" s="158"/>
      <c r="BZ20" s="158"/>
    </row>
    <row r="21" spans="1:78" ht="15.75" thickBot="1">
      <c r="A21" s="131"/>
      <c r="B21" s="159" t="s">
        <v>45</v>
      </c>
      <c r="C21" s="129">
        <v>96720.77777777777</v>
      </c>
      <c r="D21" s="129">
        <v>44664.333333333336</v>
      </c>
      <c r="E21" s="129">
        <v>54674.444444444445</v>
      </c>
      <c r="F21" s="129">
        <v>53277.666666666664</v>
      </c>
      <c r="G21" s="129">
        <v>89913.55555555556</v>
      </c>
      <c r="H21" s="129">
        <v>44098.27777777778</v>
      </c>
      <c r="I21" s="129">
        <v>60352.88888888888</v>
      </c>
      <c r="J21" s="129">
        <v>47222.333333333336</v>
      </c>
      <c r="K21" s="129">
        <v>88873.11111111111</v>
      </c>
      <c r="L21" s="129">
        <v>21684.888888888887</v>
      </c>
      <c r="M21" s="129">
        <v>26209.6111</v>
      </c>
      <c r="N21" s="129">
        <v>61236.444444444445</v>
      </c>
      <c r="O21" s="129">
        <v>78524.5</v>
      </c>
      <c r="P21" s="129">
        <v>43770.555555555555</v>
      </c>
      <c r="Q21" s="129">
        <v>81423.38888888889</v>
      </c>
      <c r="R21" s="129">
        <v>80444.66666666667</v>
      </c>
      <c r="S21" s="129">
        <v>114190.16666666669</v>
      </c>
      <c r="T21" s="129">
        <v>60744.055555555555</v>
      </c>
      <c r="U21" s="129">
        <v>67374.44444444445</v>
      </c>
      <c r="V21" s="129">
        <v>58095.44444444445</v>
      </c>
      <c r="W21" s="129">
        <v>132535.1666666667</v>
      </c>
      <c r="X21" s="129"/>
      <c r="Y21" s="129"/>
      <c r="Z21" s="129"/>
      <c r="AA21" s="134"/>
      <c r="AB21" s="128" t="s">
        <v>45</v>
      </c>
      <c r="AC21" s="160">
        <v>29712.55555555556</v>
      </c>
      <c r="AD21" s="160">
        <v>28491.666666666668</v>
      </c>
      <c r="AE21" s="160">
        <v>27505.61111111111</v>
      </c>
      <c r="AF21" s="160">
        <v>29096.166666666668</v>
      </c>
      <c r="AG21" s="160">
        <v>29683.833333333332</v>
      </c>
      <c r="AH21" s="160">
        <v>28351.11111111111</v>
      </c>
      <c r="AI21" s="160">
        <v>27896.222222222223</v>
      </c>
      <c r="AJ21" s="160">
        <v>27353.222222222223</v>
      </c>
      <c r="AK21" s="160">
        <v>29375.222222222223</v>
      </c>
      <c r="AL21" s="160">
        <v>23741.44444444444</v>
      </c>
      <c r="AM21" s="160">
        <v>25453.277777777777</v>
      </c>
      <c r="AN21" s="160">
        <v>29332.44444444444</v>
      </c>
      <c r="AO21" s="160">
        <v>31139.05555555556</v>
      </c>
      <c r="AP21" s="160">
        <v>30512.722222222223</v>
      </c>
      <c r="AQ21" s="160">
        <v>33216.333333333336</v>
      </c>
      <c r="AR21" s="160">
        <v>34206.00000000001</v>
      </c>
      <c r="AS21" s="160">
        <v>34771.3888888889</v>
      </c>
      <c r="AT21" s="160">
        <v>31852.222222222223</v>
      </c>
      <c r="AU21" s="160">
        <v>31077.055555555562</v>
      </c>
      <c r="AV21" s="160">
        <v>27796.777777777785</v>
      </c>
      <c r="AW21" s="160">
        <v>3380.0000000000005</v>
      </c>
      <c r="AX21" s="160"/>
      <c r="AY21" s="160"/>
      <c r="AZ21" s="160"/>
      <c r="BB21" s="128" t="s">
        <v>21</v>
      </c>
      <c r="BC21" s="160">
        <v>126433.33333333333</v>
      </c>
      <c r="BD21" s="160">
        <v>73156</v>
      </c>
      <c r="BE21" s="160">
        <v>82180.05555555556</v>
      </c>
      <c r="BF21" s="160">
        <v>82373.83333333333</v>
      </c>
      <c r="BG21" s="160">
        <v>119597.38888888889</v>
      </c>
      <c r="BH21" s="160">
        <v>72449.38888888889</v>
      </c>
      <c r="BI21" s="160">
        <v>88249.11111111111</v>
      </c>
      <c r="BJ21" s="160">
        <v>74575.55555555556</v>
      </c>
      <c r="BK21" s="160">
        <v>118248.33333333333</v>
      </c>
      <c r="BL21" s="160">
        <v>45426.33333333333</v>
      </c>
      <c r="BM21" s="160">
        <v>51662.888877777776</v>
      </c>
      <c r="BN21" s="160">
        <v>90568.88888888889</v>
      </c>
      <c r="BO21" s="160">
        <v>109663.55555555556</v>
      </c>
      <c r="BP21" s="160">
        <v>74283.27777777778</v>
      </c>
      <c r="BQ21" s="160">
        <v>114639.72222222222</v>
      </c>
      <c r="BR21" s="160">
        <v>114650.66666666669</v>
      </c>
      <c r="BS21" s="160">
        <v>148961.5555555556</v>
      </c>
      <c r="BT21" s="160">
        <v>92596.27777777778</v>
      </c>
      <c r="BU21" s="160">
        <v>98451.50000000001</v>
      </c>
      <c r="BV21" s="160">
        <v>85892.22222222223</v>
      </c>
      <c r="BW21" s="160">
        <v>135915.1666666667</v>
      </c>
      <c r="BX21" s="160"/>
      <c r="BY21" s="160"/>
      <c r="BZ21" s="160"/>
    </row>
    <row r="22" spans="1:78" ht="15.75" thickBot="1">
      <c r="A22" s="131"/>
      <c r="B22" s="132" t="s">
        <v>46</v>
      </c>
      <c r="C22" s="127">
        <v>614666</v>
      </c>
      <c r="D22" s="127">
        <v>391246.77777777775</v>
      </c>
      <c r="E22" s="127">
        <v>484492.3333333333</v>
      </c>
      <c r="F22" s="127">
        <v>475647.44444444444</v>
      </c>
      <c r="G22" s="127">
        <v>634299.3333333334</v>
      </c>
      <c r="H22" s="127">
        <v>431193.44444444444</v>
      </c>
      <c r="I22" s="127">
        <v>513961.55555555556</v>
      </c>
      <c r="J22" s="127">
        <v>369531.55555555556</v>
      </c>
      <c r="K22" s="127">
        <v>616153</v>
      </c>
      <c r="L22" s="127">
        <v>173346.44444444444</v>
      </c>
      <c r="M22" s="127">
        <v>256882.33330000003</v>
      </c>
      <c r="N22" s="127">
        <v>507042.11111111107</v>
      </c>
      <c r="O22" s="127">
        <v>547350.3333333334</v>
      </c>
      <c r="P22" s="127">
        <v>338785.3333333333</v>
      </c>
      <c r="Q22" s="127">
        <v>616038.8888888889</v>
      </c>
      <c r="R22" s="127">
        <v>640953.7777777776</v>
      </c>
      <c r="S22" s="127">
        <v>742393.7777777776</v>
      </c>
      <c r="T22" s="127">
        <v>535856.2222222222</v>
      </c>
      <c r="U22" s="127">
        <v>543122.1111111112</v>
      </c>
      <c r="V22" s="127">
        <v>585923.1111111112</v>
      </c>
      <c r="W22" s="127">
        <v>729039.888888889</v>
      </c>
      <c r="X22" s="127"/>
      <c r="Y22" s="127"/>
      <c r="Z22" s="127"/>
      <c r="AA22" s="134"/>
      <c r="AB22" s="126" t="s">
        <v>46</v>
      </c>
      <c r="AC22" s="158">
        <v>160596.22222222222</v>
      </c>
      <c r="AD22" s="158">
        <v>154541.8888888889</v>
      </c>
      <c r="AE22" s="158">
        <v>155984.55555555556</v>
      </c>
      <c r="AF22" s="158">
        <v>160503.8888888889</v>
      </c>
      <c r="AG22" s="158">
        <v>159728.44444444444</v>
      </c>
      <c r="AH22" s="158">
        <v>156893</v>
      </c>
      <c r="AI22" s="158">
        <v>157325.77777777778</v>
      </c>
      <c r="AJ22" s="158">
        <v>124591.11111111111</v>
      </c>
      <c r="AK22" s="158">
        <v>158829.8888888889</v>
      </c>
      <c r="AL22" s="158">
        <v>121630.33333333333</v>
      </c>
      <c r="AM22" s="158">
        <v>135950.66666666666</v>
      </c>
      <c r="AN22" s="158">
        <v>152359.22222222222</v>
      </c>
      <c r="AO22" s="158">
        <v>156365.33333333334</v>
      </c>
      <c r="AP22" s="158">
        <v>158116.1111111111</v>
      </c>
      <c r="AQ22" s="158">
        <v>166714.8888888889</v>
      </c>
      <c r="AR22" s="158">
        <v>169881.66666666666</v>
      </c>
      <c r="AS22" s="158">
        <v>173464.2222222222</v>
      </c>
      <c r="AT22" s="158">
        <v>165793.22222222222</v>
      </c>
      <c r="AU22" s="158">
        <v>154368.5555555556</v>
      </c>
      <c r="AV22" s="158">
        <v>169805.5555555556</v>
      </c>
      <c r="AW22" s="158">
        <v>165871.7777777778</v>
      </c>
      <c r="AX22" s="158"/>
      <c r="AY22" s="158"/>
      <c r="AZ22" s="158"/>
      <c r="BB22" s="126" t="s">
        <v>22</v>
      </c>
      <c r="BC22" s="158">
        <v>775262.2222222222</v>
      </c>
      <c r="BD22" s="158">
        <v>545788.6666666666</v>
      </c>
      <c r="BE22" s="158">
        <v>640476.8888888889</v>
      </c>
      <c r="BF22" s="158">
        <v>636151.3333333334</v>
      </c>
      <c r="BG22" s="158">
        <v>794027.7777777778</v>
      </c>
      <c r="BH22" s="158">
        <v>588086.4444444445</v>
      </c>
      <c r="BI22" s="158">
        <v>671287.3333333334</v>
      </c>
      <c r="BJ22" s="158">
        <v>494122.6666666667</v>
      </c>
      <c r="BK22" s="158">
        <v>774982.8888888889</v>
      </c>
      <c r="BL22" s="158">
        <v>294976.77777777775</v>
      </c>
      <c r="BM22" s="158">
        <v>392832.9999666667</v>
      </c>
      <c r="BN22" s="158">
        <v>659401.3333333333</v>
      </c>
      <c r="BO22" s="158">
        <v>703715.6666666667</v>
      </c>
      <c r="BP22" s="158">
        <v>496901.4444444444</v>
      </c>
      <c r="BQ22" s="158">
        <v>782753.7777777778</v>
      </c>
      <c r="BR22" s="158">
        <v>810835.4444444443</v>
      </c>
      <c r="BS22" s="158">
        <v>915857.9999999998</v>
      </c>
      <c r="BT22" s="158">
        <v>701649.4444444445</v>
      </c>
      <c r="BU22" s="158">
        <v>697490.6666666669</v>
      </c>
      <c r="BV22" s="158">
        <v>755728.6666666669</v>
      </c>
      <c r="BW22" s="158">
        <v>894911.6666666669</v>
      </c>
      <c r="BX22" s="158"/>
      <c r="BY22" s="158"/>
      <c r="BZ22" s="158"/>
    </row>
    <row r="23" spans="1:78" ht="15.75" thickBot="1">
      <c r="A23" s="131"/>
      <c r="B23" s="159" t="s">
        <v>15</v>
      </c>
      <c r="C23" s="129">
        <v>348821.6666666667</v>
      </c>
      <c r="D23" s="129">
        <v>173586.66666666666</v>
      </c>
      <c r="E23" s="129">
        <v>213495.33333333334</v>
      </c>
      <c r="F23" s="129">
        <v>215975</v>
      </c>
      <c r="G23" s="129">
        <v>357662</v>
      </c>
      <c r="H23" s="129">
        <v>191392.33333333334</v>
      </c>
      <c r="I23" s="129">
        <v>252968.33333333334</v>
      </c>
      <c r="J23" s="129">
        <v>195339.66666666666</v>
      </c>
      <c r="K23" s="129">
        <v>349542.6666666667</v>
      </c>
      <c r="L23" s="129">
        <v>70277</v>
      </c>
      <c r="M23" s="129">
        <v>112026.3333</v>
      </c>
      <c r="N23" s="129">
        <v>275979.6666666667</v>
      </c>
      <c r="O23" s="129">
        <v>328400.6666666667</v>
      </c>
      <c r="P23" s="129">
        <v>184879.33333333334</v>
      </c>
      <c r="Q23" s="129">
        <v>333997</v>
      </c>
      <c r="R23" s="129">
        <v>314909</v>
      </c>
      <c r="S23" s="129">
        <v>325025.3333333333</v>
      </c>
      <c r="T23" s="129">
        <v>215365.33333333334</v>
      </c>
      <c r="U23" s="129">
        <v>206015</v>
      </c>
      <c r="V23" s="129">
        <v>280030</v>
      </c>
      <c r="W23" s="129">
        <v>484901.6666666667</v>
      </c>
      <c r="X23" s="129"/>
      <c r="Y23" s="129"/>
      <c r="Z23" s="129"/>
      <c r="AA23" s="134"/>
      <c r="AB23" s="128" t="s">
        <v>15</v>
      </c>
      <c r="AC23" s="160">
        <v>70542.66666666667</v>
      </c>
      <c r="AD23" s="160">
        <v>69115.33333333333</v>
      </c>
      <c r="AE23" s="160">
        <v>64428.333333333336</v>
      </c>
      <c r="AF23" s="160">
        <v>69505</v>
      </c>
      <c r="AG23" s="160">
        <v>69861.66666666667</v>
      </c>
      <c r="AH23" s="160">
        <v>68497.66666666667</v>
      </c>
      <c r="AI23" s="160">
        <v>69286</v>
      </c>
      <c r="AJ23" s="160">
        <v>63021.666666666664</v>
      </c>
      <c r="AK23" s="160">
        <v>67083</v>
      </c>
      <c r="AL23" s="160">
        <v>48236</v>
      </c>
      <c r="AM23" s="160">
        <v>54132</v>
      </c>
      <c r="AN23" s="160">
        <v>66930.33333333333</v>
      </c>
      <c r="AO23" s="160">
        <v>69907</v>
      </c>
      <c r="AP23" s="160">
        <v>68142.66666666667</v>
      </c>
      <c r="AQ23" s="160">
        <v>70148.66666666667</v>
      </c>
      <c r="AR23" s="160">
        <v>71777</v>
      </c>
      <c r="AS23" s="160">
        <v>57424</v>
      </c>
      <c r="AT23" s="160">
        <v>56099.333333333336</v>
      </c>
      <c r="AU23" s="160">
        <v>56657</v>
      </c>
      <c r="AV23" s="160">
        <v>63890.333333333336</v>
      </c>
      <c r="AW23" s="160">
        <v>84788</v>
      </c>
      <c r="AX23" s="160"/>
      <c r="AY23" s="160"/>
      <c r="AZ23" s="160"/>
      <c r="BB23" s="128" t="s">
        <v>15</v>
      </c>
      <c r="BC23" s="160">
        <v>419364.3333333334</v>
      </c>
      <c r="BD23" s="160">
        <v>242702</v>
      </c>
      <c r="BE23" s="160">
        <v>277923.6666666667</v>
      </c>
      <c r="BF23" s="160">
        <v>285480</v>
      </c>
      <c r="BG23" s="160">
        <v>427523.6666666667</v>
      </c>
      <c r="BH23" s="160">
        <v>259890</v>
      </c>
      <c r="BI23" s="160">
        <v>322254.3333333334</v>
      </c>
      <c r="BJ23" s="160">
        <v>258361.3333333333</v>
      </c>
      <c r="BK23" s="160">
        <v>416625.6666666667</v>
      </c>
      <c r="BL23" s="160">
        <v>118513</v>
      </c>
      <c r="BM23" s="160">
        <v>166158.3333</v>
      </c>
      <c r="BN23" s="160">
        <v>342910</v>
      </c>
      <c r="BO23" s="160">
        <v>398307.6666666667</v>
      </c>
      <c r="BP23" s="160">
        <v>253022</v>
      </c>
      <c r="BQ23" s="160">
        <v>404145.6666666667</v>
      </c>
      <c r="BR23" s="160">
        <v>386686</v>
      </c>
      <c r="BS23" s="160">
        <v>382449.3333333333</v>
      </c>
      <c r="BT23" s="160">
        <v>271464.6666666667</v>
      </c>
      <c r="BU23" s="160">
        <v>262672</v>
      </c>
      <c r="BV23" s="160">
        <v>343920.3333333333</v>
      </c>
      <c r="BW23" s="160">
        <v>569689.6666666667</v>
      </c>
      <c r="BX23" s="160"/>
      <c r="BY23" s="160"/>
      <c r="BZ23" s="160"/>
    </row>
    <row r="24" spans="1:78" ht="15.75" thickBot="1">
      <c r="A24" s="131"/>
      <c r="B24" s="132" t="s">
        <v>37</v>
      </c>
      <c r="C24" s="127">
        <v>226435.40476190476</v>
      </c>
      <c r="D24" s="127">
        <v>207465.39285714284</v>
      </c>
      <c r="E24" s="127">
        <v>214261.86904761905</v>
      </c>
      <c r="F24" s="127">
        <v>226922.3095238095</v>
      </c>
      <c r="G24" s="127">
        <v>234859.6904761905</v>
      </c>
      <c r="H24" s="127">
        <v>216716.90476190476</v>
      </c>
      <c r="I24" s="127">
        <v>227952.2380952381</v>
      </c>
      <c r="J24" s="127">
        <v>202933.77380952382</v>
      </c>
      <c r="K24" s="127">
        <v>211635.5357142857</v>
      </c>
      <c r="L24" s="127">
        <v>108605.58333333333</v>
      </c>
      <c r="M24" s="127">
        <v>152958.1786</v>
      </c>
      <c r="N24" s="127">
        <v>230013.8095238095</v>
      </c>
      <c r="O24" s="127">
        <v>220718.25</v>
      </c>
      <c r="P24" s="127">
        <v>191046.7380952381</v>
      </c>
      <c r="Q24" s="127">
        <v>267147.2380952381</v>
      </c>
      <c r="R24" s="127">
        <v>290772.71428571426</v>
      </c>
      <c r="S24" s="127">
        <v>278721.5833333333</v>
      </c>
      <c r="T24" s="127">
        <v>253022.61904761905</v>
      </c>
      <c r="U24" s="127">
        <v>256553.9047619048</v>
      </c>
      <c r="V24" s="127">
        <v>266194.50000000006</v>
      </c>
      <c r="W24" s="127">
        <v>262717.3928571429</v>
      </c>
      <c r="X24" s="127"/>
      <c r="Y24" s="127"/>
      <c r="Z24" s="127"/>
      <c r="AA24" s="134"/>
      <c r="AB24" s="126" t="s">
        <v>37</v>
      </c>
      <c r="AC24" s="158">
        <v>36894.619047619046</v>
      </c>
      <c r="AD24" s="158">
        <v>35359.47619047619</v>
      </c>
      <c r="AE24" s="158">
        <v>31747.785714285714</v>
      </c>
      <c r="AF24" s="158">
        <v>35673.369047619046</v>
      </c>
      <c r="AG24" s="158">
        <v>37603.73809523809</v>
      </c>
      <c r="AH24" s="158">
        <v>34971.333333333336</v>
      </c>
      <c r="AI24" s="158">
        <v>33132.892857142855</v>
      </c>
      <c r="AJ24" s="158">
        <v>30170.214285714286</v>
      </c>
      <c r="AK24" s="158">
        <v>34263.67857142857</v>
      </c>
      <c r="AL24" s="158">
        <v>25784.309523809523</v>
      </c>
      <c r="AM24" s="158">
        <v>26955.357142857145</v>
      </c>
      <c r="AN24" s="158">
        <v>33504.69047619048</v>
      </c>
      <c r="AO24" s="158">
        <v>35899.22619047619</v>
      </c>
      <c r="AP24" s="158">
        <v>33649.142857142855</v>
      </c>
      <c r="AQ24" s="158">
        <v>34619.96428571428</v>
      </c>
      <c r="AR24" s="158">
        <v>38004.01190476191</v>
      </c>
      <c r="AS24" s="158">
        <v>39281.42857142857</v>
      </c>
      <c r="AT24" s="158">
        <v>35977.357142857145</v>
      </c>
      <c r="AU24" s="158">
        <v>33398.11904761905</v>
      </c>
      <c r="AV24" s="158">
        <v>36620.9880952381</v>
      </c>
      <c r="AW24" s="158">
        <v>37345.70238095239</v>
      </c>
      <c r="AX24" s="158"/>
      <c r="AY24" s="158"/>
      <c r="AZ24" s="158"/>
      <c r="BB24" s="126" t="s">
        <v>37</v>
      </c>
      <c r="BC24" s="158">
        <v>263330.0238095238</v>
      </c>
      <c r="BD24" s="158">
        <v>242824.86904761902</v>
      </c>
      <c r="BE24" s="158">
        <v>246009.65476190476</v>
      </c>
      <c r="BF24" s="158">
        <v>262595.6785714285</v>
      </c>
      <c r="BG24" s="158">
        <v>272463.4285714286</v>
      </c>
      <c r="BH24" s="158">
        <v>251688.2380952381</v>
      </c>
      <c r="BI24" s="158">
        <v>261085.13095238095</v>
      </c>
      <c r="BJ24" s="158">
        <v>233103.9880952381</v>
      </c>
      <c r="BK24" s="158">
        <v>245899.2142857143</v>
      </c>
      <c r="BL24" s="158">
        <v>134389.89285714284</v>
      </c>
      <c r="BM24" s="158">
        <v>179913.53574285714</v>
      </c>
      <c r="BN24" s="158">
        <v>263518.5</v>
      </c>
      <c r="BO24" s="158">
        <v>256617.47619047618</v>
      </c>
      <c r="BP24" s="158">
        <v>224695.88095238095</v>
      </c>
      <c r="BQ24" s="158">
        <v>301767.20238095237</v>
      </c>
      <c r="BR24" s="158">
        <v>328776.72619047615</v>
      </c>
      <c r="BS24" s="158">
        <v>318003.0119047619</v>
      </c>
      <c r="BT24" s="158">
        <v>288999.9761904762</v>
      </c>
      <c r="BU24" s="158">
        <v>289952.02380952385</v>
      </c>
      <c r="BV24" s="158">
        <v>302815.48809523816</v>
      </c>
      <c r="BW24" s="158">
        <v>300063.09523809527</v>
      </c>
      <c r="BX24" s="158"/>
      <c r="BY24" s="158"/>
      <c r="BZ24" s="158"/>
    </row>
    <row r="25" spans="1:78" ht="15.75" thickBot="1">
      <c r="A25" s="131"/>
      <c r="B25" s="159" t="s">
        <v>47</v>
      </c>
      <c r="C25" s="129">
        <v>136422.6851851852</v>
      </c>
      <c r="D25" s="129">
        <v>105860.5</v>
      </c>
      <c r="E25" s="129">
        <v>113813</v>
      </c>
      <c r="F25" s="129">
        <v>115307.42592592591</v>
      </c>
      <c r="G25" s="129">
        <v>138501.0185185185</v>
      </c>
      <c r="H25" s="129">
        <v>109007.55555555556</v>
      </c>
      <c r="I25" s="129">
        <v>119829.46296296296</v>
      </c>
      <c r="J25" s="129">
        <v>111983.46296296296</v>
      </c>
      <c r="K25" s="129">
        <v>132743.0185185185</v>
      </c>
      <c r="L25" s="129">
        <v>58810.48148148148</v>
      </c>
      <c r="M25" s="129">
        <v>86982.5</v>
      </c>
      <c r="N25" s="129">
        <v>131083.13725490196</v>
      </c>
      <c r="O25" s="129">
        <v>131828.0980392157</v>
      </c>
      <c r="P25" s="129">
        <v>104095.01960784313</v>
      </c>
      <c r="Q25" s="129">
        <v>151063.72549019608</v>
      </c>
      <c r="R25" s="129">
        <v>156418.78431372548</v>
      </c>
      <c r="S25" s="129">
        <v>173703.91666666666</v>
      </c>
      <c r="T25" s="129">
        <v>133251.08333333334</v>
      </c>
      <c r="U25" s="129">
        <v>136314.29166666666</v>
      </c>
      <c r="V25" s="129">
        <v>145303.41666666666</v>
      </c>
      <c r="W25" s="129">
        <v>163703.08333333334</v>
      </c>
      <c r="X25" s="129"/>
      <c r="Y25" s="129"/>
      <c r="Z25" s="129"/>
      <c r="AA25" s="134"/>
      <c r="AB25" s="128" t="s">
        <v>47</v>
      </c>
      <c r="AC25" s="160">
        <v>36108.53703703704</v>
      </c>
      <c r="AD25" s="160">
        <v>34020.11111111111</v>
      </c>
      <c r="AE25" s="160">
        <v>30926.981481481478</v>
      </c>
      <c r="AF25" s="160">
        <v>34336.62962962963</v>
      </c>
      <c r="AG25" s="160">
        <v>35868.944444444445</v>
      </c>
      <c r="AH25" s="160">
        <v>33189.833333333336</v>
      </c>
      <c r="AI25" s="160">
        <v>31651.425925925927</v>
      </c>
      <c r="AJ25" s="160">
        <v>32757.851851851854</v>
      </c>
      <c r="AK25" s="160">
        <v>34680.38888888889</v>
      </c>
      <c r="AL25" s="160">
        <v>23145.74074074074</v>
      </c>
      <c r="AM25" s="160">
        <v>26021.722222222223</v>
      </c>
      <c r="AN25" s="160">
        <v>33163.294117647056</v>
      </c>
      <c r="AO25" s="160">
        <v>35020.117647058825</v>
      </c>
      <c r="AP25" s="160">
        <v>32444.686274509804</v>
      </c>
      <c r="AQ25" s="160">
        <v>34097.098039215685</v>
      </c>
      <c r="AR25" s="160">
        <v>36852.529411764706</v>
      </c>
      <c r="AS25" s="160">
        <v>37485.479166666664</v>
      </c>
      <c r="AT25" s="160">
        <v>34952.729166666664</v>
      </c>
      <c r="AU25" s="160">
        <v>32205.5625</v>
      </c>
      <c r="AV25" s="160">
        <v>36079.3125</v>
      </c>
      <c r="AW25" s="160">
        <v>33036.75</v>
      </c>
      <c r="AX25" s="160"/>
      <c r="AY25" s="160"/>
      <c r="AZ25" s="160"/>
      <c r="BB25" s="128" t="s">
        <v>23</v>
      </c>
      <c r="BC25" s="160">
        <v>172531.22222222225</v>
      </c>
      <c r="BD25" s="160">
        <v>139880.61111111112</v>
      </c>
      <c r="BE25" s="160">
        <v>144739.9814814815</v>
      </c>
      <c r="BF25" s="160">
        <v>149644.05555555553</v>
      </c>
      <c r="BG25" s="160">
        <v>174369.96296296295</v>
      </c>
      <c r="BH25" s="160">
        <v>142197.3888888889</v>
      </c>
      <c r="BI25" s="160">
        <v>151480.88888888888</v>
      </c>
      <c r="BJ25" s="160">
        <v>144741.31481481483</v>
      </c>
      <c r="BK25" s="160">
        <v>167423.40740740742</v>
      </c>
      <c r="BL25" s="160">
        <v>81956.22222222222</v>
      </c>
      <c r="BM25" s="160">
        <v>113004.22222222222</v>
      </c>
      <c r="BN25" s="160">
        <v>164246.431372549</v>
      </c>
      <c r="BO25" s="160">
        <v>166848.21568627452</v>
      </c>
      <c r="BP25" s="160">
        <v>136539.70588235295</v>
      </c>
      <c r="BQ25" s="160">
        <v>185160.82352941178</v>
      </c>
      <c r="BR25" s="160">
        <v>193271.31372549018</v>
      </c>
      <c r="BS25" s="160">
        <v>211189.39583333334</v>
      </c>
      <c r="BT25" s="160">
        <v>168203.8125</v>
      </c>
      <c r="BU25" s="160">
        <v>168519.85416666666</v>
      </c>
      <c r="BV25" s="160">
        <v>181382.72916666666</v>
      </c>
      <c r="BW25" s="160">
        <v>196739.83333333334</v>
      </c>
      <c r="BX25" s="160"/>
      <c r="BY25" s="160"/>
      <c r="BZ25" s="160"/>
    </row>
    <row r="26" spans="1:78" ht="15.75" thickBot="1">
      <c r="A26" s="131"/>
      <c r="B26" s="132" t="s">
        <v>48</v>
      </c>
      <c r="C26" s="127">
        <v>92162.40476190475</v>
      </c>
      <c r="D26" s="127">
        <v>56081.97619047619</v>
      </c>
      <c r="E26" s="127">
        <v>63847.69047619047</v>
      </c>
      <c r="F26" s="127">
        <v>65183</v>
      </c>
      <c r="G26" s="127">
        <v>94513.57142857142</v>
      </c>
      <c r="H26" s="127">
        <v>60477.42857142857</v>
      </c>
      <c r="I26" s="127">
        <v>68995.14285714286</v>
      </c>
      <c r="J26" s="127">
        <v>65852.45238095238</v>
      </c>
      <c r="K26" s="127">
        <v>95208.66666666667</v>
      </c>
      <c r="L26" s="127">
        <v>39025.04761904762</v>
      </c>
      <c r="M26" s="127">
        <v>55913.3571</v>
      </c>
      <c r="N26" s="127">
        <v>74259.57142857143</v>
      </c>
      <c r="O26" s="127">
        <v>91028.14285714286</v>
      </c>
      <c r="P26" s="127">
        <v>69400.21428571429</v>
      </c>
      <c r="Q26" s="127">
        <v>104163.35714285714</v>
      </c>
      <c r="R26" s="127">
        <v>103522.90476190475</v>
      </c>
      <c r="S26" s="127">
        <v>131916.52380952382</v>
      </c>
      <c r="T26" s="127">
        <v>81972.33333333333</v>
      </c>
      <c r="U26" s="127">
        <v>86834.4761904762</v>
      </c>
      <c r="V26" s="127">
        <v>87059.00000000001</v>
      </c>
      <c r="W26" s="127">
        <v>114431.33333333336</v>
      </c>
      <c r="X26" s="127"/>
      <c r="Y26" s="127"/>
      <c r="Z26" s="127"/>
      <c r="AA26" s="134"/>
      <c r="AB26" s="126" t="s">
        <v>48</v>
      </c>
      <c r="AC26" s="158">
        <v>29881.45238095238</v>
      </c>
      <c r="AD26" s="158">
        <v>28613.309523809523</v>
      </c>
      <c r="AE26" s="158">
        <v>27293.285714285714</v>
      </c>
      <c r="AF26" s="158">
        <v>29199.285714285714</v>
      </c>
      <c r="AG26" s="158">
        <v>32104.45238095238</v>
      </c>
      <c r="AH26" s="158">
        <v>30687.04761904762</v>
      </c>
      <c r="AI26" s="158">
        <v>28809.04761904762</v>
      </c>
      <c r="AJ26" s="158">
        <v>29696.714285714286</v>
      </c>
      <c r="AK26" s="158">
        <v>31255.857142857145</v>
      </c>
      <c r="AL26" s="158">
        <v>24423.476190476187</v>
      </c>
      <c r="AM26" s="158">
        <v>26331.785714285714</v>
      </c>
      <c r="AN26" s="158">
        <v>30315.04761904762</v>
      </c>
      <c r="AO26" s="158">
        <v>32426.738095238095</v>
      </c>
      <c r="AP26" s="158">
        <v>31216.642857142855</v>
      </c>
      <c r="AQ26" s="158">
        <v>33935.80952380952</v>
      </c>
      <c r="AR26" s="158">
        <v>34874.833333333336</v>
      </c>
      <c r="AS26" s="158">
        <v>35171.02380952381</v>
      </c>
      <c r="AT26" s="158">
        <v>32573.928571428572</v>
      </c>
      <c r="AU26" s="158">
        <v>32339.547619047626</v>
      </c>
      <c r="AV26" s="158">
        <v>32947.357142857145</v>
      </c>
      <c r="AW26" s="158">
        <v>33496.547619047626</v>
      </c>
      <c r="AX26" s="158"/>
      <c r="AY26" s="158"/>
      <c r="AZ26" s="158"/>
      <c r="BB26" s="126" t="s">
        <v>24</v>
      </c>
      <c r="BC26" s="158">
        <v>122043.85714285713</v>
      </c>
      <c r="BD26" s="158">
        <v>84695.28571428571</v>
      </c>
      <c r="BE26" s="158">
        <v>91140.97619047618</v>
      </c>
      <c r="BF26" s="158">
        <v>94382.28571428571</v>
      </c>
      <c r="BG26" s="158">
        <v>126618.0238095238</v>
      </c>
      <c r="BH26" s="158">
        <v>91164.47619047618</v>
      </c>
      <c r="BI26" s="158">
        <v>97804.19047619047</v>
      </c>
      <c r="BJ26" s="158">
        <v>95549.16666666667</v>
      </c>
      <c r="BK26" s="158">
        <v>126464.52380952382</v>
      </c>
      <c r="BL26" s="158">
        <v>63448.5238095238</v>
      </c>
      <c r="BM26" s="158">
        <v>82245.14281428572</v>
      </c>
      <c r="BN26" s="158">
        <v>104574.61904761905</v>
      </c>
      <c r="BO26" s="158">
        <v>123454.88095238095</v>
      </c>
      <c r="BP26" s="158">
        <v>100616.85714285714</v>
      </c>
      <c r="BQ26" s="158">
        <v>138099.16666666666</v>
      </c>
      <c r="BR26" s="158">
        <v>138397.73809523808</v>
      </c>
      <c r="BS26" s="158">
        <v>167087.54761904763</v>
      </c>
      <c r="BT26" s="158">
        <v>114546.26190476191</v>
      </c>
      <c r="BU26" s="158">
        <v>119174.02380952383</v>
      </c>
      <c r="BV26" s="158">
        <v>120006.35714285716</v>
      </c>
      <c r="BW26" s="158">
        <v>147927.88095238098</v>
      </c>
      <c r="BX26" s="158"/>
      <c r="BY26" s="158"/>
      <c r="BZ26" s="158"/>
    </row>
    <row r="27" spans="1:78" ht="15.75" thickBot="1">
      <c r="A27" s="131"/>
      <c r="B27" s="159" t="s">
        <v>25</v>
      </c>
      <c r="C27" s="129">
        <v>171171.26666666666</v>
      </c>
      <c r="D27" s="129">
        <v>114445.5</v>
      </c>
      <c r="E27" s="129">
        <v>122971.73333333334</v>
      </c>
      <c r="F27" s="129">
        <v>129715</v>
      </c>
      <c r="G27" s="129">
        <v>176249.2333333333</v>
      </c>
      <c r="H27" s="129">
        <v>122118.3</v>
      </c>
      <c r="I27" s="129">
        <v>132373.6</v>
      </c>
      <c r="J27" s="129">
        <v>130539.56666666667</v>
      </c>
      <c r="K27" s="129">
        <v>175557.70000000004</v>
      </c>
      <c r="L27" s="129">
        <v>60404.96666666667</v>
      </c>
      <c r="M27" s="129">
        <v>108550.1667</v>
      </c>
      <c r="N27" s="129">
        <v>119765.26666666666</v>
      </c>
      <c r="O27" s="129">
        <v>159920.96666666667</v>
      </c>
      <c r="P27" s="129">
        <v>126344.7</v>
      </c>
      <c r="Q27" s="129">
        <v>180928.93333333332</v>
      </c>
      <c r="R27" s="129">
        <v>188488.83333333328</v>
      </c>
      <c r="S27" s="129">
        <v>229373.43333333332</v>
      </c>
      <c r="T27" s="129">
        <v>154907.1</v>
      </c>
      <c r="U27" s="129">
        <v>158794.13333333333</v>
      </c>
      <c r="V27" s="129">
        <v>160514.06666666668</v>
      </c>
      <c r="W27" s="129">
        <v>200361.46666666667</v>
      </c>
      <c r="X27" s="129"/>
      <c r="Y27" s="129"/>
      <c r="Z27" s="129"/>
      <c r="AA27" s="134"/>
      <c r="AB27" s="128" t="s">
        <v>25</v>
      </c>
      <c r="AC27" s="160">
        <v>41463.1</v>
      </c>
      <c r="AD27" s="160">
        <v>37806.566666666666</v>
      </c>
      <c r="AE27" s="160">
        <v>35949.96666666667</v>
      </c>
      <c r="AF27" s="160">
        <v>39835.433333333334</v>
      </c>
      <c r="AG27" s="160">
        <v>43290.86666666667</v>
      </c>
      <c r="AH27" s="160">
        <v>39110.19999999999</v>
      </c>
      <c r="AI27" s="160">
        <v>38010.30000000001</v>
      </c>
      <c r="AJ27" s="160">
        <v>39137.23333333333</v>
      </c>
      <c r="AK27" s="160">
        <v>42942.13333333333</v>
      </c>
      <c r="AL27" s="160">
        <v>27009.333333333332</v>
      </c>
      <c r="AM27" s="160">
        <v>31269.733333333334</v>
      </c>
      <c r="AN27" s="160">
        <v>35283.6</v>
      </c>
      <c r="AO27" s="160">
        <v>39908.6</v>
      </c>
      <c r="AP27" s="160">
        <v>35876.76666666667</v>
      </c>
      <c r="AQ27" s="160">
        <v>37727.5</v>
      </c>
      <c r="AR27" s="160">
        <v>40381.39999999999</v>
      </c>
      <c r="AS27" s="160">
        <v>43685.83333333332</v>
      </c>
      <c r="AT27" s="160">
        <v>38191.666666666664</v>
      </c>
      <c r="AU27" s="160">
        <v>37793.96666666667</v>
      </c>
      <c r="AV27" s="160">
        <v>39533.9</v>
      </c>
      <c r="AW27" s="160">
        <v>43471.96666666667</v>
      </c>
      <c r="AX27" s="160"/>
      <c r="AY27" s="160"/>
      <c r="AZ27" s="160"/>
      <c r="BB27" s="128" t="s">
        <v>25</v>
      </c>
      <c r="BC27" s="160">
        <v>212634.36666666667</v>
      </c>
      <c r="BD27" s="160">
        <v>152252.06666666665</v>
      </c>
      <c r="BE27" s="160">
        <v>158921.7</v>
      </c>
      <c r="BF27" s="160">
        <v>169550.43333333335</v>
      </c>
      <c r="BG27" s="160">
        <v>219540.09999999998</v>
      </c>
      <c r="BH27" s="160">
        <v>161228.5</v>
      </c>
      <c r="BI27" s="160">
        <v>170383.90000000002</v>
      </c>
      <c r="BJ27" s="160">
        <v>169676.8</v>
      </c>
      <c r="BK27" s="160">
        <v>218499.83333333337</v>
      </c>
      <c r="BL27" s="160">
        <v>87414.3</v>
      </c>
      <c r="BM27" s="160">
        <v>139819.90003333334</v>
      </c>
      <c r="BN27" s="160">
        <v>155048.86666666667</v>
      </c>
      <c r="BO27" s="160">
        <v>199829.56666666668</v>
      </c>
      <c r="BP27" s="160">
        <v>162221.46666666667</v>
      </c>
      <c r="BQ27" s="160">
        <v>218656.43333333332</v>
      </c>
      <c r="BR27" s="160">
        <v>228870.23333333328</v>
      </c>
      <c r="BS27" s="160">
        <v>273059.26666666666</v>
      </c>
      <c r="BT27" s="160">
        <v>193098.76666666666</v>
      </c>
      <c r="BU27" s="160">
        <v>196588.1</v>
      </c>
      <c r="BV27" s="160">
        <v>200047.96666666667</v>
      </c>
      <c r="BW27" s="160">
        <v>243833.43333333332</v>
      </c>
      <c r="BX27" s="160"/>
      <c r="BY27" s="160"/>
      <c r="BZ27" s="160"/>
    </row>
    <row r="28" spans="1:78" ht="15.75" thickBot="1">
      <c r="A28" s="131"/>
      <c r="B28" s="132" t="s">
        <v>49</v>
      </c>
      <c r="C28" s="127">
        <v>97904</v>
      </c>
      <c r="D28" s="127">
        <v>59452.09523809524</v>
      </c>
      <c r="E28" s="127">
        <v>64807.19047619047</v>
      </c>
      <c r="F28" s="127">
        <v>67283.76190476191</v>
      </c>
      <c r="G28" s="127">
        <v>99126.80952380953</v>
      </c>
      <c r="H28" s="127">
        <v>62805.19047619047</v>
      </c>
      <c r="I28" s="127">
        <v>69300.19047619047</v>
      </c>
      <c r="J28" s="127">
        <v>67244.61904761904</v>
      </c>
      <c r="K28" s="127">
        <v>100550.19047619047</v>
      </c>
      <c r="L28" s="127">
        <v>36851.09523809524</v>
      </c>
      <c r="M28" s="127">
        <v>47282.8571</v>
      </c>
      <c r="N28" s="127">
        <v>61807.28571428571</v>
      </c>
      <c r="O28" s="127">
        <v>83254.90476190476</v>
      </c>
      <c r="P28" s="127">
        <v>70297.28571428571</v>
      </c>
      <c r="Q28" s="127">
        <v>100722.90476190475</v>
      </c>
      <c r="R28" s="127">
        <v>102408.04761904763</v>
      </c>
      <c r="S28" s="127">
        <v>137242.1904761905</v>
      </c>
      <c r="T28" s="127">
        <v>83972.85714285714</v>
      </c>
      <c r="U28" s="127">
        <v>86314.85714285714</v>
      </c>
      <c r="V28" s="127">
        <v>86980.80952380953</v>
      </c>
      <c r="W28" s="127">
        <v>118351</v>
      </c>
      <c r="X28" s="127"/>
      <c r="Y28" s="127"/>
      <c r="Z28" s="127"/>
      <c r="AA28" s="134"/>
      <c r="AB28" s="126" t="s">
        <v>49</v>
      </c>
      <c r="AC28" s="158">
        <v>33937.42857142857</v>
      </c>
      <c r="AD28" s="158">
        <v>31440.523809523813</v>
      </c>
      <c r="AE28" s="158">
        <v>31015.95238095238</v>
      </c>
      <c r="AF28" s="158">
        <v>34321</v>
      </c>
      <c r="AG28" s="158">
        <v>35630</v>
      </c>
      <c r="AH28" s="158">
        <v>31595.714285714286</v>
      </c>
      <c r="AI28" s="158">
        <v>31506.42857142857</v>
      </c>
      <c r="AJ28" s="158">
        <v>33459.666666666664</v>
      </c>
      <c r="AK28" s="158">
        <v>35769.857142857145</v>
      </c>
      <c r="AL28" s="158">
        <v>25114.95238095238</v>
      </c>
      <c r="AM28" s="158">
        <v>27821.761904761905</v>
      </c>
      <c r="AN28" s="158">
        <v>32671.285714285714</v>
      </c>
      <c r="AO28" s="158">
        <v>35125.09523809524</v>
      </c>
      <c r="AP28" s="158">
        <v>32055.476190476187</v>
      </c>
      <c r="AQ28" s="158">
        <v>34148.42857142857</v>
      </c>
      <c r="AR28" s="158">
        <v>36334.14285714286</v>
      </c>
      <c r="AS28" s="158">
        <v>37838.095238095244</v>
      </c>
      <c r="AT28" s="158">
        <v>34018.47619047619</v>
      </c>
      <c r="AU28" s="158">
        <v>33451.619047619046</v>
      </c>
      <c r="AV28" s="158">
        <v>36148.23809523809</v>
      </c>
      <c r="AW28" s="158">
        <v>37849.19047619047</v>
      </c>
      <c r="AX28" s="158"/>
      <c r="AY28" s="158"/>
      <c r="AZ28" s="158"/>
      <c r="BB28" s="126" t="s">
        <v>26</v>
      </c>
      <c r="BC28" s="158">
        <v>131841.42857142858</v>
      </c>
      <c r="BD28" s="158">
        <v>90892.61904761905</v>
      </c>
      <c r="BE28" s="158">
        <v>95823.14285714286</v>
      </c>
      <c r="BF28" s="158">
        <v>101604.76190476191</v>
      </c>
      <c r="BG28" s="158">
        <v>134756.80952380953</v>
      </c>
      <c r="BH28" s="158">
        <v>94400.90476190476</v>
      </c>
      <c r="BI28" s="158">
        <v>100806.61904761904</v>
      </c>
      <c r="BJ28" s="158">
        <v>100704.28571428571</v>
      </c>
      <c r="BK28" s="158">
        <v>136320.04761904763</v>
      </c>
      <c r="BL28" s="158">
        <v>61966.04761904762</v>
      </c>
      <c r="BM28" s="158">
        <v>75104.6190047619</v>
      </c>
      <c r="BN28" s="158">
        <v>94478.57142857142</v>
      </c>
      <c r="BO28" s="158">
        <v>118380</v>
      </c>
      <c r="BP28" s="158">
        <v>102352.7619047619</v>
      </c>
      <c r="BQ28" s="158">
        <v>134871.3333333333</v>
      </c>
      <c r="BR28" s="158">
        <v>138742.1904761905</v>
      </c>
      <c r="BS28" s="158">
        <v>175080.28571428574</v>
      </c>
      <c r="BT28" s="158">
        <v>117991.33333333333</v>
      </c>
      <c r="BU28" s="158">
        <v>119766.47619047618</v>
      </c>
      <c r="BV28" s="158">
        <v>123129.04761904762</v>
      </c>
      <c r="BW28" s="158">
        <v>156200.19047619047</v>
      </c>
      <c r="BX28" s="158"/>
      <c r="BY28" s="158"/>
      <c r="BZ28" s="158"/>
    </row>
    <row r="29" spans="1:78" ht="15.75" thickBot="1">
      <c r="A29" s="131"/>
      <c r="B29" s="159" t="s">
        <v>50</v>
      </c>
      <c r="C29" s="129">
        <v>107576.375</v>
      </c>
      <c r="D29" s="129">
        <v>90743.47916666667</v>
      </c>
      <c r="E29" s="129">
        <v>92401.45833333333</v>
      </c>
      <c r="F29" s="129">
        <v>101243.04166666667</v>
      </c>
      <c r="G29" s="129">
        <v>115679.64583333333</v>
      </c>
      <c r="H29" s="129">
        <v>96912.58333333333</v>
      </c>
      <c r="I29" s="129">
        <v>98921.97916666667</v>
      </c>
      <c r="J29" s="129">
        <v>102642.9375</v>
      </c>
      <c r="K29" s="129">
        <v>110531.41666666667</v>
      </c>
      <c r="L29" s="129">
        <v>56500.708333333336</v>
      </c>
      <c r="M29" s="129">
        <v>66643.77080000001</v>
      </c>
      <c r="N29" s="129">
        <v>84943.29166666667</v>
      </c>
      <c r="O29" s="129">
        <v>95189.95833333333</v>
      </c>
      <c r="P29" s="129">
        <v>101766.41666666667</v>
      </c>
      <c r="Q29" s="129">
        <v>127197.75</v>
      </c>
      <c r="R29" s="129">
        <v>135241.25</v>
      </c>
      <c r="S29" s="129">
        <v>143939.72916666666</v>
      </c>
      <c r="T29" s="129">
        <v>123537.25</v>
      </c>
      <c r="U29" s="129">
        <v>123303.6875</v>
      </c>
      <c r="V29" s="129">
        <v>126427.22916666667</v>
      </c>
      <c r="W29" s="129">
        <v>136919.95833333334</v>
      </c>
      <c r="X29" s="129"/>
      <c r="Y29" s="129"/>
      <c r="Z29" s="129"/>
      <c r="AA29" s="134"/>
      <c r="AB29" s="128" t="s">
        <v>50</v>
      </c>
      <c r="AC29" s="160">
        <v>23846.895833333332</v>
      </c>
      <c r="AD29" s="160">
        <v>22461.916666666668</v>
      </c>
      <c r="AE29" s="160">
        <v>21396.729166666668</v>
      </c>
      <c r="AF29" s="160">
        <v>24027.9375</v>
      </c>
      <c r="AG29" s="160">
        <v>24798.125</v>
      </c>
      <c r="AH29" s="160">
        <v>22740.916666666668</v>
      </c>
      <c r="AI29" s="160">
        <v>22446.125</v>
      </c>
      <c r="AJ29" s="160">
        <v>24371.479166666668</v>
      </c>
      <c r="AK29" s="160">
        <v>24425.375</v>
      </c>
      <c r="AL29" s="160">
        <v>16343.666666666666</v>
      </c>
      <c r="AM29" s="160">
        <v>17516.854166666668</v>
      </c>
      <c r="AN29" s="160">
        <v>20364.291666666668</v>
      </c>
      <c r="AO29" s="160">
        <v>21587</v>
      </c>
      <c r="AP29" s="160">
        <v>20889.875</v>
      </c>
      <c r="AQ29" s="160">
        <v>22262.75</v>
      </c>
      <c r="AR29" s="160">
        <v>23942.354166666668</v>
      </c>
      <c r="AS29" s="160">
        <v>24342.166666666668</v>
      </c>
      <c r="AT29" s="160">
        <v>22370.395833333332</v>
      </c>
      <c r="AU29" s="160">
        <v>21829.625</v>
      </c>
      <c r="AV29" s="160">
        <v>23268.5</v>
      </c>
      <c r="AW29" s="160">
        <v>24397.479166666668</v>
      </c>
      <c r="AX29" s="160"/>
      <c r="AY29" s="160"/>
      <c r="AZ29" s="160"/>
      <c r="BB29" s="128" t="s">
        <v>27</v>
      </c>
      <c r="BC29" s="160">
        <v>131423.27083333334</v>
      </c>
      <c r="BD29" s="160">
        <v>113205.39583333334</v>
      </c>
      <c r="BE29" s="160">
        <v>113798.1875</v>
      </c>
      <c r="BF29" s="160">
        <v>125270.97916666667</v>
      </c>
      <c r="BG29" s="160">
        <v>140477.7708333333</v>
      </c>
      <c r="BH29" s="160">
        <v>119653.5</v>
      </c>
      <c r="BI29" s="160">
        <v>121368.10416666667</v>
      </c>
      <c r="BJ29" s="160">
        <v>127014.41666666667</v>
      </c>
      <c r="BK29" s="160">
        <v>134956.7916666667</v>
      </c>
      <c r="BL29" s="160">
        <v>72844.375</v>
      </c>
      <c r="BM29" s="160">
        <v>84160.62496666668</v>
      </c>
      <c r="BN29" s="160">
        <v>105307.58333333334</v>
      </c>
      <c r="BO29" s="160">
        <v>116776.95833333333</v>
      </c>
      <c r="BP29" s="160">
        <v>122656.29166666667</v>
      </c>
      <c r="BQ29" s="160">
        <v>149460.5</v>
      </c>
      <c r="BR29" s="160">
        <v>159183.60416666666</v>
      </c>
      <c r="BS29" s="160">
        <v>168281.8958333333</v>
      </c>
      <c r="BT29" s="160">
        <v>145907.64583333334</v>
      </c>
      <c r="BU29" s="160">
        <v>145133.3125</v>
      </c>
      <c r="BV29" s="160">
        <v>149695.72916666666</v>
      </c>
      <c r="BW29" s="160">
        <v>161317.4375</v>
      </c>
      <c r="BX29" s="160"/>
      <c r="BY29" s="160"/>
      <c r="BZ29" s="160"/>
    </row>
    <row r="30" spans="1:78" ht="15.75" thickBot="1">
      <c r="A30" s="131"/>
      <c r="B30" s="132" t="s">
        <v>54</v>
      </c>
      <c r="C30" s="127">
        <v>85265.08333333333</v>
      </c>
      <c r="D30" s="127">
        <v>71076.5</v>
      </c>
      <c r="E30" s="127">
        <v>72892.41666666667</v>
      </c>
      <c r="F30" s="127">
        <v>78732.41666666667</v>
      </c>
      <c r="G30" s="127">
        <v>93651.25</v>
      </c>
      <c r="H30" s="127">
        <v>77187.75</v>
      </c>
      <c r="I30" s="127">
        <v>79142.16666666667</v>
      </c>
      <c r="J30" s="127">
        <v>80519.41666666667</v>
      </c>
      <c r="K30" s="127">
        <v>92893.66666666667</v>
      </c>
      <c r="L30" s="127">
        <v>58634.166666666664</v>
      </c>
      <c r="M30" s="127">
        <v>59347.6667</v>
      </c>
      <c r="N30" s="127">
        <v>75529.25</v>
      </c>
      <c r="O30" s="127">
        <v>72383.13333333333</v>
      </c>
      <c r="P30" s="127">
        <v>73655.06666666667</v>
      </c>
      <c r="Q30" s="127">
        <v>87709.53333333333</v>
      </c>
      <c r="R30" s="127">
        <v>93543.2</v>
      </c>
      <c r="S30" s="127">
        <v>126415.08333333333</v>
      </c>
      <c r="T30" s="127">
        <v>104231.16666666667</v>
      </c>
      <c r="U30" s="127">
        <v>104079</v>
      </c>
      <c r="V30" s="127">
        <v>106784.75</v>
      </c>
      <c r="W30" s="127">
        <v>117043.5</v>
      </c>
      <c r="X30" s="127"/>
      <c r="Y30" s="127"/>
      <c r="Z30" s="127"/>
      <c r="AA30" s="134"/>
      <c r="AB30" s="126" t="s">
        <v>54</v>
      </c>
      <c r="AC30" s="158">
        <v>28295</v>
      </c>
      <c r="AD30" s="158">
        <v>26707.583333333332</v>
      </c>
      <c r="AE30" s="158">
        <v>25987.333333333332</v>
      </c>
      <c r="AF30" s="158">
        <v>29456.166666666668</v>
      </c>
      <c r="AG30" s="158">
        <v>30324.333333333332</v>
      </c>
      <c r="AH30" s="158">
        <v>27949</v>
      </c>
      <c r="AI30" s="158">
        <v>27532.666666666668</v>
      </c>
      <c r="AJ30" s="158">
        <v>29695.833333333332</v>
      </c>
      <c r="AK30" s="158">
        <v>30948.583333333332</v>
      </c>
      <c r="AL30" s="158">
        <v>24378.833333333332</v>
      </c>
      <c r="AM30" s="158">
        <v>24312.25</v>
      </c>
      <c r="AN30" s="158">
        <v>28041.416666666668</v>
      </c>
      <c r="AO30" s="158">
        <v>23216.733333333334</v>
      </c>
      <c r="AP30" s="158">
        <v>22154.933333333334</v>
      </c>
      <c r="AQ30" s="158">
        <v>23380.86666666667</v>
      </c>
      <c r="AR30" s="158">
        <v>25881</v>
      </c>
      <c r="AS30" s="158">
        <v>31604.75</v>
      </c>
      <c r="AT30" s="158">
        <v>28658.166666666668</v>
      </c>
      <c r="AU30" s="158">
        <v>28502.583333333332</v>
      </c>
      <c r="AV30" s="158">
        <v>30875.416666666668</v>
      </c>
      <c r="AW30" s="158">
        <v>31317.666666666668</v>
      </c>
      <c r="AX30" s="158"/>
      <c r="AY30" s="158"/>
      <c r="AZ30" s="158"/>
      <c r="BB30" s="126" t="s">
        <v>4</v>
      </c>
      <c r="BC30" s="158">
        <v>113560.08333333333</v>
      </c>
      <c r="BD30" s="158">
        <v>97784.08333333333</v>
      </c>
      <c r="BE30" s="158">
        <v>98879.75</v>
      </c>
      <c r="BF30" s="158">
        <v>108188.58333333334</v>
      </c>
      <c r="BG30" s="158">
        <v>123975.58333333333</v>
      </c>
      <c r="BH30" s="158">
        <v>105136.75</v>
      </c>
      <c r="BI30" s="158">
        <v>106674.83333333334</v>
      </c>
      <c r="BJ30" s="158">
        <v>110215.25</v>
      </c>
      <c r="BK30" s="158">
        <v>123842.25</v>
      </c>
      <c r="BL30" s="158">
        <v>83013</v>
      </c>
      <c r="BM30" s="158">
        <v>83659.9167</v>
      </c>
      <c r="BN30" s="158">
        <v>103570.66666666667</v>
      </c>
      <c r="BO30" s="158">
        <v>95599.86666666667</v>
      </c>
      <c r="BP30" s="158">
        <v>95810</v>
      </c>
      <c r="BQ30" s="158">
        <v>111090.4</v>
      </c>
      <c r="BR30" s="158">
        <v>119424.2</v>
      </c>
      <c r="BS30" s="158">
        <v>158019.83333333334</v>
      </c>
      <c r="BT30" s="158">
        <v>132889.33333333334</v>
      </c>
      <c r="BU30" s="158">
        <v>132581.58333333334</v>
      </c>
      <c r="BV30" s="158">
        <v>137660.16666666666</v>
      </c>
      <c r="BW30" s="158">
        <v>148361.16666666666</v>
      </c>
      <c r="BX30" s="158"/>
      <c r="BY30" s="158"/>
      <c r="BZ30" s="158"/>
    </row>
    <row r="31" spans="1:78" ht="15.75" thickBot="1">
      <c r="A31" s="131"/>
      <c r="B31" s="161" t="s">
        <v>85</v>
      </c>
      <c r="C31" s="136">
        <f>AVERAGE(C19:C30)</f>
        <v>184032.66645723104</v>
      </c>
      <c r="D31" s="136">
        <f aca="true" t="shared" si="3" ref="D31:R31">AVERAGE(D19:D30)</f>
        <v>120861.36565806878</v>
      </c>
      <c r="E31" s="136">
        <f t="shared" si="3"/>
        <v>138239.08078703706</v>
      </c>
      <c r="F31" s="136">
        <f t="shared" si="3"/>
        <v>140526.06112213404</v>
      </c>
      <c r="G31" s="136">
        <f t="shared" si="3"/>
        <v>188002.48122244267</v>
      </c>
      <c r="H31" s="136">
        <f t="shared" si="3"/>
        <v>129144.43902116403</v>
      </c>
      <c r="I31" s="136">
        <f t="shared" si="3"/>
        <v>149122.6437224427</v>
      </c>
      <c r="J31" s="136">
        <f t="shared" si="3"/>
        <v>126601.20427138447</v>
      </c>
      <c r="K31" s="136">
        <f t="shared" si="3"/>
        <v>182563.997707231</v>
      </c>
      <c r="L31" s="136">
        <f t="shared" si="3"/>
        <v>64420.24022266313</v>
      </c>
      <c r="M31" s="136">
        <f t="shared" si="3"/>
        <v>88851.27289166668</v>
      </c>
      <c r="N31" s="136">
        <f t="shared" si="3"/>
        <v>151927.69453976033</v>
      </c>
      <c r="O31" s="136">
        <f t="shared" si="3"/>
        <v>169831.67672152194</v>
      </c>
      <c r="P31" s="136">
        <f t="shared" si="3"/>
        <v>122376.70804933085</v>
      </c>
      <c r="Q31" s="136">
        <f t="shared" si="3"/>
        <v>191181.7544389978</v>
      </c>
      <c r="R31" s="136">
        <f t="shared" si="3"/>
        <v>196224.2232298475</v>
      </c>
      <c r="S31" s="136">
        <f>AVERAGE(S19:S30)</f>
        <v>225333.82538029097</v>
      </c>
      <c r="T31" s="136">
        <f>AVERAGE(T19:T30)</f>
        <v>162012.5017195767</v>
      </c>
      <c r="U31" s="136">
        <f>AVERAGE(U19:U30)</f>
        <v>165556.86717923282</v>
      </c>
      <c r="V31" s="136">
        <f>AVERAGE(V19:V30)</f>
        <v>176163.5689649471</v>
      </c>
      <c r="W31" s="136">
        <f>AVERAGE(W19:W30)</f>
        <v>227309.80195105824</v>
      </c>
      <c r="X31" s="136"/>
      <c r="Y31" s="136"/>
      <c r="Z31" s="136"/>
      <c r="AA31" s="134"/>
      <c r="AB31" s="135" t="s">
        <v>85</v>
      </c>
      <c r="AC31" s="147">
        <f>AVERAGE(AC19:AC30)</f>
        <v>51013.2481095679</v>
      </c>
      <c r="AD31" s="147">
        <f aca="true" t="shared" si="4" ref="AD31:AR31">AVERAGE(AD19:AD30)</f>
        <v>48711.32301587302</v>
      </c>
      <c r="AE31" s="147">
        <f t="shared" si="4"/>
        <v>47164.79453813934</v>
      </c>
      <c r="AF31" s="147">
        <f t="shared" si="4"/>
        <v>50854.30923170194</v>
      </c>
      <c r="AG31" s="147">
        <f t="shared" si="4"/>
        <v>51962.54758597884</v>
      </c>
      <c r="AH31" s="147">
        <f t="shared" si="4"/>
        <v>50206.40191798942</v>
      </c>
      <c r="AI31" s="147">
        <f t="shared" si="4"/>
        <v>49819.448886684295</v>
      </c>
      <c r="AJ31" s="147">
        <f t="shared" si="4"/>
        <v>46828.985521384486</v>
      </c>
      <c r="AK31" s="147">
        <f t="shared" si="4"/>
        <v>51658.59593253969</v>
      </c>
      <c r="AL31" s="147">
        <f t="shared" si="4"/>
        <v>39216.93805114638</v>
      </c>
      <c r="AM31" s="147">
        <f t="shared" si="4"/>
        <v>43261.81185515873</v>
      </c>
      <c r="AN31" s="147">
        <f t="shared" si="4"/>
        <v>50294.107743930894</v>
      </c>
      <c r="AO31" s="147">
        <f t="shared" si="4"/>
        <v>51872.89439386866</v>
      </c>
      <c r="AP31" s="147">
        <f t="shared" si="4"/>
        <v>50487.41859827264</v>
      </c>
      <c r="AQ31" s="147">
        <f t="shared" si="4"/>
        <v>53543.38660908808</v>
      </c>
      <c r="AR31" s="147">
        <f t="shared" si="4"/>
        <v>55601.064306139124</v>
      </c>
      <c r="AS31" s="147">
        <f>AVERAGE(AS19:AS30)</f>
        <v>55410.32399140212</v>
      </c>
      <c r="AT31" s="147">
        <f>AVERAGE(AT19:AT30)</f>
        <v>51871.62483465608</v>
      </c>
      <c r="AU31" s="147">
        <f>AVERAGE(AU19:AU30)</f>
        <v>50402.0945271164</v>
      </c>
      <c r="AV31" s="147">
        <f>AVERAGE(AV19:AV30)</f>
        <v>53501.87881944444</v>
      </c>
      <c r="AW31" s="147">
        <v>49597.4511739418</v>
      </c>
      <c r="AX31" s="147"/>
      <c r="AY31" s="147"/>
      <c r="AZ31" s="147"/>
      <c r="BB31" s="135" t="s">
        <v>96</v>
      </c>
      <c r="BC31" s="162">
        <f>AVERAGE(BC19:BC30)</f>
        <v>235045.91456679898</v>
      </c>
      <c r="BD31" s="162">
        <f aca="true" t="shared" si="5" ref="BD31:BW31">AVERAGE(BD19:BD30)</f>
        <v>169572.68867394177</v>
      </c>
      <c r="BE31" s="162">
        <f t="shared" si="5"/>
        <v>185403.8753251764</v>
      </c>
      <c r="BF31" s="162">
        <f t="shared" si="5"/>
        <v>191380.37035383598</v>
      </c>
      <c r="BG31" s="162">
        <f t="shared" si="5"/>
        <v>239965.02880842157</v>
      </c>
      <c r="BH31" s="162">
        <f t="shared" si="5"/>
        <v>179350.84093915345</v>
      </c>
      <c r="BI31" s="162">
        <f t="shared" si="5"/>
        <v>198942.09260912702</v>
      </c>
      <c r="BJ31" s="162">
        <f t="shared" si="5"/>
        <v>173430.18979276897</v>
      </c>
      <c r="BK31" s="162">
        <f t="shared" si="5"/>
        <v>234222.59363977076</v>
      </c>
      <c r="BL31" s="162">
        <f t="shared" si="5"/>
        <v>103637.17827380954</v>
      </c>
      <c r="BM31" s="162">
        <f t="shared" si="5"/>
        <v>132113.0847468254</v>
      </c>
      <c r="BN31" s="162">
        <f t="shared" si="5"/>
        <v>202221.80228369124</v>
      </c>
      <c r="BO31" s="162">
        <f t="shared" si="5"/>
        <v>221704.57111539063</v>
      </c>
      <c r="BP31" s="162">
        <f t="shared" si="5"/>
        <v>172864.1266476035</v>
      </c>
      <c r="BQ31" s="162">
        <f t="shared" si="5"/>
        <v>244725.14104808588</v>
      </c>
      <c r="BR31" s="162">
        <f t="shared" si="5"/>
        <v>251825.2875359866</v>
      </c>
      <c r="BS31" s="162">
        <f>AVERAGE(BS19:BS30)</f>
        <v>280744.14937169314</v>
      </c>
      <c r="BT31" s="162">
        <f>AVERAGE(BT19:BT30)</f>
        <v>213884.12655423288</v>
      </c>
      <c r="BU31" s="162">
        <f>AVERAGE(BU19:BU30)</f>
        <v>215958.96170634925</v>
      </c>
      <c r="BV31" s="162">
        <f>AVERAGE(BV19:BV30)</f>
        <v>229665.44778439155</v>
      </c>
      <c r="BW31" s="162">
        <f t="shared" si="5"/>
        <v>280964.6142361111</v>
      </c>
      <c r="BX31" s="162"/>
      <c r="BY31" s="162"/>
      <c r="BZ31" s="162"/>
    </row>
    <row r="32" spans="1:78" ht="15.75" thickBot="1">
      <c r="A32" s="131"/>
      <c r="B32" s="163"/>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row>
    <row r="33" spans="1:78" ht="15.75" customHeight="1" thickBot="1">
      <c r="A33" s="131"/>
      <c r="B33" s="199" t="s">
        <v>102</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34"/>
      <c r="AB33" s="199" t="s">
        <v>107</v>
      </c>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B33" s="199" t="s">
        <v>110</v>
      </c>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row>
    <row r="34" spans="1:78" ht="15.75" customHeight="1" thickBot="1">
      <c r="A34" s="131"/>
      <c r="B34" s="202" t="s">
        <v>36</v>
      </c>
      <c r="C34" s="199">
        <v>2018</v>
      </c>
      <c r="D34" s="199"/>
      <c r="E34" s="199"/>
      <c r="F34" s="199"/>
      <c r="G34" s="199">
        <v>2019</v>
      </c>
      <c r="H34" s="199"/>
      <c r="I34" s="199"/>
      <c r="J34" s="199"/>
      <c r="K34" s="199">
        <v>2020</v>
      </c>
      <c r="L34" s="199"/>
      <c r="M34" s="199"/>
      <c r="N34" s="199"/>
      <c r="O34" s="199">
        <v>2021</v>
      </c>
      <c r="P34" s="199"/>
      <c r="Q34" s="199"/>
      <c r="R34" s="199"/>
      <c r="S34" s="199">
        <v>2022</v>
      </c>
      <c r="T34" s="199"/>
      <c r="U34" s="199"/>
      <c r="V34" s="199"/>
      <c r="W34" s="199">
        <v>2023</v>
      </c>
      <c r="X34" s="199"/>
      <c r="Y34" s="199"/>
      <c r="Z34" s="199"/>
      <c r="AA34" s="134"/>
      <c r="AB34" s="202" t="s">
        <v>36</v>
      </c>
      <c r="AC34" s="199">
        <v>2018</v>
      </c>
      <c r="AD34" s="199"/>
      <c r="AE34" s="199"/>
      <c r="AF34" s="199"/>
      <c r="AG34" s="199">
        <v>2019</v>
      </c>
      <c r="AH34" s="199"/>
      <c r="AI34" s="199"/>
      <c r="AJ34" s="199"/>
      <c r="AK34" s="199">
        <v>2020</v>
      </c>
      <c r="AL34" s="199"/>
      <c r="AM34" s="199"/>
      <c r="AN34" s="199"/>
      <c r="AO34" s="199">
        <v>2021</v>
      </c>
      <c r="AP34" s="199"/>
      <c r="AQ34" s="199"/>
      <c r="AR34" s="199"/>
      <c r="AS34" s="199">
        <v>2022</v>
      </c>
      <c r="AT34" s="199"/>
      <c r="AU34" s="199"/>
      <c r="AV34" s="199"/>
      <c r="AW34" s="199">
        <v>2023</v>
      </c>
      <c r="AX34" s="199"/>
      <c r="AY34" s="199"/>
      <c r="AZ34" s="199"/>
      <c r="BB34" s="202" t="s">
        <v>36</v>
      </c>
      <c r="BC34" s="199">
        <v>2018</v>
      </c>
      <c r="BD34" s="199"/>
      <c r="BE34" s="199"/>
      <c r="BF34" s="199"/>
      <c r="BG34" s="199">
        <v>2019</v>
      </c>
      <c r="BH34" s="199"/>
      <c r="BI34" s="199"/>
      <c r="BJ34" s="199"/>
      <c r="BK34" s="199">
        <v>2020</v>
      </c>
      <c r="BL34" s="199"/>
      <c r="BM34" s="199"/>
      <c r="BN34" s="199"/>
      <c r="BO34" s="199">
        <v>2021</v>
      </c>
      <c r="BP34" s="199"/>
      <c r="BQ34" s="199"/>
      <c r="BR34" s="199"/>
      <c r="BS34" s="199">
        <v>2022</v>
      </c>
      <c r="BT34" s="199"/>
      <c r="BU34" s="199"/>
      <c r="BV34" s="199"/>
      <c r="BW34" s="199">
        <v>2023</v>
      </c>
      <c r="BX34" s="199"/>
      <c r="BY34" s="199"/>
      <c r="BZ34" s="199"/>
    </row>
    <row r="35" spans="1:78" ht="15.75" thickBot="1">
      <c r="A35" s="131"/>
      <c r="B35" s="202"/>
      <c r="C35" s="121" t="s">
        <v>42</v>
      </c>
      <c r="D35" s="121" t="s">
        <v>43</v>
      </c>
      <c r="E35" s="121" t="s">
        <v>60</v>
      </c>
      <c r="F35" s="121" t="s">
        <v>59</v>
      </c>
      <c r="G35" s="121" t="s">
        <v>42</v>
      </c>
      <c r="H35" s="121" t="s">
        <v>43</v>
      </c>
      <c r="I35" s="121" t="s">
        <v>60</v>
      </c>
      <c r="J35" s="123" t="s">
        <v>59</v>
      </c>
      <c r="K35" s="121" t="s">
        <v>42</v>
      </c>
      <c r="L35" s="121" t="s">
        <v>43</v>
      </c>
      <c r="M35" s="121" t="s">
        <v>60</v>
      </c>
      <c r="N35" s="123" t="s">
        <v>59</v>
      </c>
      <c r="O35" s="121" t="s">
        <v>42</v>
      </c>
      <c r="P35" s="121" t="s">
        <v>43</v>
      </c>
      <c r="Q35" s="121" t="s">
        <v>60</v>
      </c>
      <c r="R35" s="123" t="s">
        <v>59</v>
      </c>
      <c r="S35" s="121" t="s">
        <v>42</v>
      </c>
      <c r="T35" s="121" t="s">
        <v>43</v>
      </c>
      <c r="U35" s="121" t="s">
        <v>60</v>
      </c>
      <c r="V35" s="155" t="s">
        <v>59</v>
      </c>
      <c r="W35" s="121" t="s">
        <v>42</v>
      </c>
      <c r="X35" s="121" t="s">
        <v>43</v>
      </c>
      <c r="Y35" s="121" t="s">
        <v>60</v>
      </c>
      <c r="Z35" s="123" t="s">
        <v>59</v>
      </c>
      <c r="AA35" s="134"/>
      <c r="AB35" s="202" t="s">
        <v>36</v>
      </c>
      <c r="AC35" s="121" t="s">
        <v>42</v>
      </c>
      <c r="AD35" s="121" t="s">
        <v>43</v>
      </c>
      <c r="AE35" s="121" t="s">
        <v>60</v>
      </c>
      <c r="AF35" s="121" t="s">
        <v>59</v>
      </c>
      <c r="AG35" s="121" t="s">
        <v>42</v>
      </c>
      <c r="AH35" s="121" t="s">
        <v>43</v>
      </c>
      <c r="AI35" s="121" t="s">
        <v>60</v>
      </c>
      <c r="AJ35" s="121" t="s">
        <v>59</v>
      </c>
      <c r="AK35" s="121" t="s">
        <v>42</v>
      </c>
      <c r="AL35" s="121" t="s">
        <v>43</v>
      </c>
      <c r="AM35" s="121" t="s">
        <v>60</v>
      </c>
      <c r="AN35" s="123" t="s">
        <v>59</v>
      </c>
      <c r="AO35" s="121" t="s">
        <v>42</v>
      </c>
      <c r="AP35" s="121" t="s">
        <v>43</v>
      </c>
      <c r="AQ35" s="121" t="s">
        <v>60</v>
      </c>
      <c r="AR35" s="123" t="s">
        <v>59</v>
      </c>
      <c r="AS35" s="121" t="s">
        <v>42</v>
      </c>
      <c r="AT35" s="121" t="s">
        <v>43</v>
      </c>
      <c r="AU35" s="121" t="s">
        <v>60</v>
      </c>
      <c r="AV35" s="155" t="s">
        <v>59</v>
      </c>
      <c r="AW35" s="121" t="s">
        <v>42</v>
      </c>
      <c r="AX35" s="121" t="s">
        <v>43</v>
      </c>
      <c r="AY35" s="121" t="s">
        <v>60</v>
      </c>
      <c r="AZ35" s="123" t="s">
        <v>59</v>
      </c>
      <c r="BA35" s="124"/>
      <c r="BB35" s="202" t="s">
        <v>36</v>
      </c>
      <c r="BC35" s="121" t="s">
        <v>42</v>
      </c>
      <c r="BD35" s="121" t="s">
        <v>43</v>
      </c>
      <c r="BE35" s="121" t="s">
        <v>60</v>
      </c>
      <c r="BF35" s="121" t="s">
        <v>59</v>
      </c>
      <c r="BG35" s="121" t="s">
        <v>42</v>
      </c>
      <c r="BH35" s="121" t="s">
        <v>43</v>
      </c>
      <c r="BI35" s="121" t="s">
        <v>60</v>
      </c>
      <c r="BJ35" s="121" t="s">
        <v>59</v>
      </c>
      <c r="BK35" s="121" t="s">
        <v>42</v>
      </c>
      <c r="BL35" s="121" t="s">
        <v>43</v>
      </c>
      <c r="BM35" s="121" t="s">
        <v>60</v>
      </c>
      <c r="BN35" s="123" t="s">
        <v>59</v>
      </c>
      <c r="BO35" s="121" t="s">
        <v>42</v>
      </c>
      <c r="BP35" s="121" t="s">
        <v>43</v>
      </c>
      <c r="BQ35" s="121" t="s">
        <v>60</v>
      </c>
      <c r="BR35" s="123" t="s">
        <v>59</v>
      </c>
      <c r="BS35" s="121" t="s">
        <v>42</v>
      </c>
      <c r="BT35" s="121" t="s">
        <v>43</v>
      </c>
      <c r="BU35" s="121" t="s">
        <v>60</v>
      </c>
      <c r="BV35" s="155" t="s">
        <v>59</v>
      </c>
      <c r="BW35" s="121" t="s">
        <v>42</v>
      </c>
      <c r="BX35" s="121" t="s">
        <v>43</v>
      </c>
      <c r="BY35" s="121" t="s">
        <v>60</v>
      </c>
      <c r="BZ35" s="123" t="s">
        <v>59</v>
      </c>
    </row>
    <row r="36" spans="1:78" ht="15.75" thickBot="1">
      <c r="A36" s="131"/>
      <c r="B36" s="132" t="s">
        <v>1</v>
      </c>
      <c r="C36" s="127">
        <v>179334.33333333334</v>
      </c>
      <c r="D36" s="127">
        <v>146449.5</v>
      </c>
      <c r="E36" s="127">
        <v>173592.83333333334</v>
      </c>
      <c r="F36" s="127">
        <v>162568</v>
      </c>
      <c r="G36" s="127">
        <v>177747</v>
      </c>
      <c r="H36" s="127">
        <v>154902.66666666666</v>
      </c>
      <c r="I36" s="127">
        <v>191897</v>
      </c>
      <c r="J36" s="127">
        <v>149330.83333333334</v>
      </c>
      <c r="K36" s="127">
        <v>191387.16666666666</v>
      </c>
      <c r="L36" s="127">
        <v>72069.5</v>
      </c>
      <c r="M36" s="127">
        <v>91949.5</v>
      </c>
      <c r="N36" s="127">
        <v>167524.66666666666</v>
      </c>
      <c r="O36" s="127">
        <v>146854.16666666666</v>
      </c>
      <c r="P36" s="127">
        <v>151883.66666666666</v>
      </c>
      <c r="Q36" s="127">
        <v>219790.5</v>
      </c>
      <c r="R36" s="127">
        <v>236182.33333333334</v>
      </c>
      <c r="S36" s="127">
        <v>217796.5</v>
      </c>
      <c r="T36" s="127">
        <v>197974</v>
      </c>
      <c r="U36" s="127">
        <v>208337.5</v>
      </c>
      <c r="V36" s="127">
        <v>196607.16666666666</v>
      </c>
      <c r="W36" s="127">
        <v>212036.5</v>
      </c>
      <c r="X36" s="127"/>
      <c r="Y36" s="127"/>
      <c r="Z36" s="127"/>
      <c r="AA36" s="134"/>
      <c r="AB36" s="126" t="s">
        <v>1</v>
      </c>
      <c r="AC36" s="158">
        <v>40773.166666666664</v>
      </c>
      <c r="AD36" s="158">
        <v>39456.166666666664</v>
      </c>
      <c r="AE36" s="158">
        <v>40946</v>
      </c>
      <c r="AF36" s="158">
        <v>41574.5</v>
      </c>
      <c r="AG36" s="158">
        <v>40622.5</v>
      </c>
      <c r="AH36" s="158">
        <v>42927.333333333336</v>
      </c>
      <c r="AI36" s="158">
        <v>47439.333333333336</v>
      </c>
      <c r="AJ36" s="158">
        <v>38532.333333333336</v>
      </c>
      <c r="AK36" s="158">
        <v>46293.5</v>
      </c>
      <c r="AL36" s="158">
        <v>29766</v>
      </c>
      <c r="AM36" s="158">
        <v>37946.833333333336</v>
      </c>
      <c r="AN36" s="158">
        <v>47063.166666666664</v>
      </c>
      <c r="AO36" s="158">
        <v>45270</v>
      </c>
      <c r="AP36" s="158">
        <v>45860.166666666664</v>
      </c>
      <c r="AQ36" s="158">
        <v>52793.666666666664</v>
      </c>
      <c r="AR36" s="158">
        <v>54966.166666666664</v>
      </c>
      <c r="AS36" s="158">
        <v>50799.833333333336</v>
      </c>
      <c r="AT36" s="158">
        <v>52555.833333333336</v>
      </c>
      <c r="AU36" s="158">
        <v>55416</v>
      </c>
      <c r="AV36" s="158">
        <v>54693.166666666664</v>
      </c>
      <c r="AW36" s="158">
        <v>55484.833333333336</v>
      </c>
      <c r="AX36" s="158"/>
      <c r="AY36" s="158"/>
      <c r="AZ36" s="158"/>
      <c r="BB36" s="126" t="s">
        <v>1</v>
      </c>
      <c r="BC36" s="158">
        <v>220107.5</v>
      </c>
      <c r="BD36" s="158">
        <v>185905.66666666666</v>
      </c>
      <c r="BE36" s="158">
        <v>214538.83333333334</v>
      </c>
      <c r="BF36" s="158">
        <v>204142.5</v>
      </c>
      <c r="BG36" s="158">
        <v>218369.5</v>
      </c>
      <c r="BH36" s="158">
        <v>197830</v>
      </c>
      <c r="BI36" s="158">
        <v>239336.33333333334</v>
      </c>
      <c r="BJ36" s="158">
        <v>187863.1666666667</v>
      </c>
      <c r="BK36" s="158">
        <v>237680.66666666666</v>
      </c>
      <c r="BL36" s="158">
        <v>101835.5</v>
      </c>
      <c r="BM36" s="158">
        <v>129896.33333333334</v>
      </c>
      <c r="BN36" s="158">
        <v>214587.8333333333</v>
      </c>
      <c r="BO36" s="158">
        <v>192124.16666666666</v>
      </c>
      <c r="BP36" s="158">
        <v>197743.8333333333</v>
      </c>
      <c r="BQ36" s="158">
        <v>272584.1666666667</v>
      </c>
      <c r="BR36" s="158">
        <v>291148.5</v>
      </c>
      <c r="BS36" s="158">
        <v>268596.3333333333</v>
      </c>
      <c r="BT36" s="158">
        <v>250529.83333333334</v>
      </c>
      <c r="BU36" s="158">
        <v>263753.5</v>
      </c>
      <c r="BV36" s="158">
        <v>251300.33333333334</v>
      </c>
      <c r="BW36" s="158">
        <v>267521.3333333333</v>
      </c>
      <c r="BX36" s="158"/>
      <c r="BY36" s="158"/>
      <c r="BZ36" s="158"/>
    </row>
    <row r="37" spans="1:78" ht="15.75" thickBot="1">
      <c r="A37" s="131"/>
      <c r="B37" s="159" t="s">
        <v>6</v>
      </c>
      <c r="C37" s="129">
        <v>150357.25</v>
      </c>
      <c r="D37" s="129">
        <v>172067.08333333334</v>
      </c>
      <c r="E37" s="129">
        <v>190175.66666666666</v>
      </c>
      <c r="F37" s="129">
        <v>255497.91666666666</v>
      </c>
      <c r="G37" s="129">
        <v>235464.83333333334</v>
      </c>
      <c r="H37" s="129">
        <v>262300.6666666667</v>
      </c>
      <c r="I37" s="129">
        <v>264505</v>
      </c>
      <c r="J37" s="129">
        <v>283864.4166666667</v>
      </c>
      <c r="K37" s="129">
        <v>229401.58333333334</v>
      </c>
      <c r="L37" s="129">
        <v>72378.5</v>
      </c>
      <c r="M37" s="129">
        <v>130523.08333333333</v>
      </c>
      <c r="N37" s="129">
        <v>234438.5</v>
      </c>
      <c r="O37" s="129">
        <v>207078.83333333334</v>
      </c>
      <c r="P37" s="129">
        <v>174753.83333333334</v>
      </c>
      <c r="Q37" s="129">
        <v>284882.5833333333</v>
      </c>
      <c r="R37" s="129">
        <v>341050.1666666667</v>
      </c>
      <c r="S37" s="129">
        <v>295547</v>
      </c>
      <c r="T37" s="129">
        <v>346039.8333333333</v>
      </c>
      <c r="U37" s="129">
        <v>306339.5833333333</v>
      </c>
      <c r="V37" s="129">
        <v>341753.5</v>
      </c>
      <c r="W37" s="129">
        <v>281867.6666666667</v>
      </c>
      <c r="X37" s="129"/>
      <c r="Y37" s="129"/>
      <c r="Z37" s="129"/>
      <c r="AA37" s="134"/>
      <c r="AB37" s="128" t="s">
        <v>6</v>
      </c>
      <c r="AC37" s="160">
        <v>1726.5833333333333</v>
      </c>
      <c r="AD37" s="160">
        <v>2017.5833333333333</v>
      </c>
      <c r="AE37" s="160">
        <v>1749.1666666666667</v>
      </c>
      <c r="AF37" s="160">
        <v>2350.1666666666665</v>
      </c>
      <c r="AG37" s="160">
        <v>2444.6666666666665</v>
      </c>
      <c r="AH37" s="160">
        <v>3139.75</v>
      </c>
      <c r="AI37" s="160">
        <v>3534.5833333333335</v>
      </c>
      <c r="AJ37" s="160">
        <v>4045.75</v>
      </c>
      <c r="AK37" s="160">
        <v>3687.0833333333335</v>
      </c>
      <c r="AL37" s="160">
        <v>1556.75</v>
      </c>
      <c r="AM37" s="160">
        <v>2243.1666666666665</v>
      </c>
      <c r="AN37" s="160">
        <v>3465.6666666666665</v>
      </c>
      <c r="AO37" s="160">
        <v>3738.25</v>
      </c>
      <c r="AP37" s="160">
        <v>3503.4166666666665</v>
      </c>
      <c r="AQ37" s="160">
        <v>4887.916666666667</v>
      </c>
      <c r="AR37" s="160">
        <v>6032.833333333333</v>
      </c>
      <c r="AS37" s="160">
        <v>5128.083333333333</v>
      </c>
      <c r="AT37" s="160">
        <v>5911.416666666667</v>
      </c>
      <c r="AU37" s="160">
        <v>5411.666666666667</v>
      </c>
      <c r="AV37" s="160">
        <v>5717.75</v>
      </c>
      <c r="AW37" s="160">
        <v>5075</v>
      </c>
      <c r="AX37" s="160"/>
      <c r="AY37" s="160"/>
      <c r="AZ37" s="160"/>
      <c r="BB37" s="128" t="s">
        <v>6</v>
      </c>
      <c r="BC37" s="160">
        <v>152083.83333333334</v>
      </c>
      <c r="BD37" s="160">
        <v>174084.6666666667</v>
      </c>
      <c r="BE37" s="160">
        <v>191924.8333333333</v>
      </c>
      <c r="BF37" s="160">
        <v>257848.0833333333</v>
      </c>
      <c r="BG37" s="160">
        <v>237909.5</v>
      </c>
      <c r="BH37" s="160">
        <v>265440.4166666667</v>
      </c>
      <c r="BI37" s="160">
        <v>268039.5833333333</v>
      </c>
      <c r="BJ37" s="160">
        <v>287910.1666666667</v>
      </c>
      <c r="BK37" s="160">
        <v>233088.6666666667</v>
      </c>
      <c r="BL37" s="160">
        <v>73935.25</v>
      </c>
      <c r="BM37" s="160">
        <v>132766.25</v>
      </c>
      <c r="BN37" s="160">
        <v>237904.16666666666</v>
      </c>
      <c r="BO37" s="160">
        <v>210817.08333333334</v>
      </c>
      <c r="BP37" s="160">
        <v>178257.25</v>
      </c>
      <c r="BQ37" s="160">
        <v>289770.5</v>
      </c>
      <c r="BR37" s="160">
        <v>347083</v>
      </c>
      <c r="BS37" s="160">
        <v>300675.0833333333</v>
      </c>
      <c r="BT37" s="160">
        <v>351951.25</v>
      </c>
      <c r="BU37" s="160">
        <v>311751.25</v>
      </c>
      <c r="BV37" s="160">
        <v>347471.25</v>
      </c>
      <c r="BW37" s="160">
        <v>286942.6666666667</v>
      </c>
      <c r="BX37" s="160"/>
      <c r="BY37" s="160"/>
      <c r="BZ37" s="160"/>
    </row>
    <row r="38" spans="1:78" ht="15.75" thickBot="1">
      <c r="A38" s="131"/>
      <c r="B38" s="132" t="s">
        <v>7</v>
      </c>
      <c r="C38" s="127">
        <v>123203.55555555556</v>
      </c>
      <c r="D38" s="127">
        <v>95877.66666666667</v>
      </c>
      <c r="E38" s="127">
        <v>101368</v>
      </c>
      <c r="F38" s="127">
        <v>103128.88888888889</v>
      </c>
      <c r="G38" s="127">
        <v>121689.22222222223</v>
      </c>
      <c r="H38" s="127">
        <v>92920.88888888889</v>
      </c>
      <c r="I38" s="127">
        <v>102933.33333333333</v>
      </c>
      <c r="J38" s="127">
        <v>100127.66666666667</v>
      </c>
      <c r="K38" s="127">
        <v>120018.22222222223</v>
      </c>
      <c r="L38" s="127">
        <v>59917.77777777778</v>
      </c>
      <c r="M38" s="127">
        <v>72658.22222222222</v>
      </c>
      <c r="N38" s="127">
        <v>112377.11111111111</v>
      </c>
      <c r="O38" s="127">
        <v>114920.11111111111</v>
      </c>
      <c r="P38" s="127">
        <v>107948</v>
      </c>
      <c r="Q38" s="127">
        <v>155986</v>
      </c>
      <c r="R38" s="127">
        <v>164665.22222222222</v>
      </c>
      <c r="S38" s="127">
        <v>172314</v>
      </c>
      <c r="T38" s="127">
        <v>136068.88888888888</v>
      </c>
      <c r="U38" s="127">
        <v>139005.44444444444</v>
      </c>
      <c r="V38" s="127">
        <v>142842.66666666666</v>
      </c>
      <c r="W38" s="127">
        <v>153355</v>
      </c>
      <c r="X38" s="127"/>
      <c r="Y38" s="127"/>
      <c r="Z38" s="127"/>
      <c r="AA38" s="134"/>
      <c r="AB38" s="126" t="s">
        <v>7</v>
      </c>
      <c r="AC38" s="158">
        <v>38736</v>
      </c>
      <c r="AD38" s="158">
        <v>39511</v>
      </c>
      <c r="AE38" s="158">
        <v>38024</v>
      </c>
      <c r="AF38" s="158">
        <v>39295.11111111111</v>
      </c>
      <c r="AG38" s="158">
        <v>38365.88888888889</v>
      </c>
      <c r="AH38" s="158">
        <v>37710.222222222226</v>
      </c>
      <c r="AI38" s="158">
        <v>37963.666666666664</v>
      </c>
      <c r="AJ38" s="158">
        <v>38921.333333333336</v>
      </c>
      <c r="AK38" s="158">
        <v>37990.222222222226</v>
      </c>
      <c r="AL38" s="158">
        <v>29287.222222222223</v>
      </c>
      <c r="AM38" s="158">
        <v>33284.88888888889</v>
      </c>
      <c r="AN38" s="158">
        <v>38648.88888888889</v>
      </c>
      <c r="AO38" s="158">
        <v>36300.11111111111</v>
      </c>
      <c r="AP38" s="158">
        <v>37244.555555555555</v>
      </c>
      <c r="AQ38" s="158">
        <v>44275.11111111112</v>
      </c>
      <c r="AR38" s="158">
        <v>44942</v>
      </c>
      <c r="AS38" s="158">
        <v>44211.555555555555</v>
      </c>
      <c r="AT38" s="158">
        <v>40557</v>
      </c>
      <c r="AU38" s="158">
        <v>42922.444444444445</v>
      </c>
      <c r="AV38" s="158">
        <v>41831.88888888889</v>
      </c>
      <c r="AW38" s="158">
        <v>38346.22222222222</v>
      </c>
      <c r="AX38" s="158"/>
      <c r="AY38" s="158"/>
      <c r="AZ38" s="158"/>
      <c r="BB38" s="126" t="s">
        <v>7</v>
      </c>
      <c r="BC38" s="158">
        <v>161939.55555555556</v>
      </c>
      <c r="BD38" s="158">
        <v>135388.6666666667</v>
      </c>
      <c r="BE38" s="158">
        <v>139392</v>
      </c>
      <c r="BF38" s="158">
        <v>142424</v>
      </c>
      <c r="BG38" s="158">
        <v>160055.11111111112</v>
      </c>
      <c r="BH38" s="158">
        <v>130631.11111111112</v>
      </c>
      <c r="BI38" s="158">
        <v>140897</v>
      </c>
      <c r="BJ38" s="158">
        <v>139049</v>
      </c>
      <c r="BK38" s="158">
        <v>158008.44444444447</v>
      </c>
      <c r="BL38" s="158">
        <v>89205</v>
      </c>
      <c r="BM38" s="158">
        <v>105943.11111111111</v>
      </c>
      <c r="BN38" s="158">
        <v>151026</v>
      </c>
      <c r="BO38" s="158">
        <v>151220.22222222222</v>
      </c>
      <c r="BP38" s="158">
        <v>145192.55555555556</v>
      </c>
      <c r="BQ38" s="158">
        <v>200261.11111111112</v>
      </c>
      <c r="BR38" s="158">
        <v>209607.22222222222</v>
      </c>
      <c r="BS38" s="158">
        <v>216525.55555555556</v>
      </c>
      <c r="BT38" s="158">
        <v>176625.88888888888</v>
      </c>
      <c r="BU38" s="158">
        <v>181927.88888888888</v>
      </c>
      <c r="BV38" s="158">
        <v>184674.55555555556</v>
      </c>
      <c r="BW38" s="158">
        <v>191701.22222222222</v>
      </c>
      <c r="BX38" s="158"/>
      <c r="BY38" s="158"/>
      <c r="BZ38" s="158"/>
    </row>
    <row r="39" spans="1:78" ht="15.75" thickBot="1">
      <c r="A39" s="131"/>
      <c r="B39" s="159" t="s">
        <v>55</v>
      </c>
      <c r="C39" s="129">
        <v>165519.33333333334</v>
      </c>
      <c r="D39" s="129">
        <v>118075.16666666667</v>
      </c>
      <c r="E39" s="129">
        <v>128398.83333333333</v>
      </c>
      <c r="F39" s="129">
        <v>135239</v>
      </c>
      <c r="G39" s="129">
        <v>176145.83333333334</v>
      </c>
      <c r="H39" s="129">
        <v>125742.5</v>
      </c>
      <c r="I39" s="129">
        <v>139585.83333333334</v>
      </c>
      <c r="J39" s="129">
        <v>135861.33333333334</v>
      </c>
      <c r="K39" s="129">
        <v>172341.66666666666</v>
      </c>
      <c r="L39" s="129">
        <v>84084</v>
      </c>
      <c r="M39" s="129">
        <v>107673.16666666667</v>
      </c>
      <c r="N39" s="129">
        <v>153649</v>
      </c>
      <c r="O39" s="129">
        <v>166044.16666666666</v>
      </c>
      <c r="P39" s="129">
        <v>148122.16666666666</v>
      </c>
      <c r="Q39" s="129">
        <v>223134.33333333334</v>
      </c>
      <c r="R39" s="129">
        <v>238095.66666666666</v>
      </c>
      <c r="S39" s="129">
        <v>261358.66666666666</v>
      </c>
      <c r="T39" s="129">
        <v>187668.83333333334</v>
      </c>
      <c r="U39" s="129">
        <v>197196.66666666666</v>
      </c>
      <c r="V39" s="129">
        <v>206011.33333333334</v>
      </c>
      <c r="W39" s="129">
        <v>238060.66666666666</v>
      </c>
      <c r="X39" s="129"/>
      <c r="Y39" s="129"/>
      <c r="Z39" s="129"/>
      <c r="AA39" s="134"/>
      <c r="AB39" s="128" t="s">
        <v>55</v>
      </c>
      <c r="AC39" s="160">
        <v>42506.333333333336</v>
      </c>
      <c r="AD39" s="160">
        <v>43573.833333333336</v>
      </c>
      <c r="AE39" s="160">
        <v>45301.166666666664</v>
      </c>
      <c r="AF39" s="160">
        <v>44749.5</v>
      </c>
      <c r="AG39" s="160">
        <v>46602.666666666664</v>
      </c>
      <c r="AH39" s="160">
        <v>45240.5</v>
      </c>
      <c r="AI39" s="160">
        <v>43905.5</v>
      </c>
      <c r="AJ39" s="160">
        <v>43022</v>
      </c>
      <c r="AK39" s="160">
        <v>46284.333333333336</v>
      </c>
      <c r="AL39" s="160">
        <v>38217.5</v>
      </c>
      <c r="AM39" s="160">
        <v>44066.333333333336</v>
      </c>
      <c r="AN39" s="160">
        <v>49518.333333333336</v>
      </c>
      <c r="AO39" s="160">
        <v>47910.833333333336</v>
      </c>
      <c r="AP39" s="160">
        <v>47792.166666666664</v>
      </c>
      <c r="AQ39" s="160">
        <v>54496.5</v>
      </c>
      <c r="AR39" s="160">
        <v>54144.5</v>
      </c>
      <c r="AS39" s="160">
        <v>52259.166666666664</v>
      </c>
      <c r="AT39" s="160">
        <v>50630.666666666664</v>
      </c>
      <c r="AU39" s="160">
        <v>49489</v>
      </c>
      <c r="AV39" s="160">
        <v>49498.333333333336</v>
      </c>
      <c r="AW39" s="160">
        <v>52464.666666666664</v>
      </c>
      <c r="AX39" s="160"/>
      <c r="AY39" s="160"/>
      <c r="AZ39" s="160"/>
      <c r="BB39" s="128" t="s">
        <v>19</v>
      </c>
      <c r="BC39" s="160">
        <v>208025.6666666667</v>
      </c>
      <c r="BD39" s="160">
        <v>161649</v>
      </c>
      <c r="BE39" s="160">
        <v>173700</v>
      </c>
      <c r="BF39" s="160">
        <v>179988.5</v>
      </c>
      <c r="BG39" s="160">
        <v>222748.5</v>
      </c>
      <c r="BH39" s="160">
        <v>170983</v>
      </c>
      <c r="BI39" s="160">
        <v>183491.33333333334</v>
      </c>
      <c r="BJ39" s="160">
        <v>178883.33333333334</v>
      </c>
      <c r="BK39" s="160">
        <v>218626</v>
      </c>
      <c r="BL39" s="160">
        <v>122301.5</v>
      </c>
      <c r="BM39" s="160">
        <v>151739.5</v>
      </c>
      <c r="BN39" s="160">
        <v>203167.33333333334</v>
      </c>
      <c r="BO39" s="160">
        <v>213955</v>
      </c>
      <c r="BP39" s="160">
        <v>195914.3333333333</v>
      </c>
      <c r="BQ39" s="160">
        <v>277630.8333333334</v>
      </c>
      <c r="BR39" s="160">
        <v>292240.1666666666</v>
      </c>
      <c r="BS39" s="160">
        <v>313617.8333333333</v>
      </c>
      <c r="BT39" s="160">
        <v>238299.5</v>
      </c>
      <c r="BU39" s="160">
        <v>246685.66666666666</v>
      </c>
      <c r="BV39" s="160">
        <v>255509.66666666666</v>
      </c>
      <c r="BW39" s="160">
        <v>290525.3333333333</v>
      </c>
      <c r="BX39" s="160"/>
      <c r="BY39" s="160"/>
      <c r="BZ39" s="160"/>
    </row>
    <row r="40" spans="1:250" s="165" customFormat="1" ht="15.75" thickBot="1">
      <c r="A40" s="131"/>
      <c r="B40" s="132" t="s">
        <v>57</v>
      </c>
      <c r="C40" s="127">
        <v>258955.51282051284</v>
      </c>
      <c r="D40" s="127">
        <v>247000.46153846153</v>
      </c>
      <c r="E40" s="127">
        <v>250475.7435897436</v>
      </c>
      <c r="F40" s="127">
        <v>272599.4871794872</v>
      </c>
      <c r="G40" s="127">
        <v>266943.28205128206</v>
      </c>
      <c r="H40" s="127">
        <v>248800.41025641025</v>
      </c>
      <c r="I40" s="127">
        <v>251533.69230769228</v>
      </c>
      <c r="J40" s="127">
        <v>130012.64102564102</v>
      </c>
      <c r="K40" s="127">
        <v>108927.71794871795</v>
      </c>
      <c r="L40" s="127">
        <v>101348.30769230769</v>
      </c>
      <c r="M40" s="127">
        <v>171118.28205128203</v>
      </c>
      <c r="N40" s="127">
        <v>242318.94871794872</v>
      </c>
      <c r="O40" s="127">
        <v>227612.64102564103</v>
      </c>
      <c r="P40" s="127">
        <v>203714.8974358974</v>
      </c>
      <c r="Q40" s="127">
        <v>272027.28205128206</v>
      </c>
      <c r="R40" s="127">
        <v>299257.6923076923</v>
      </c>
      <c r="S40" s="127">
        <v>291748.7692307693</v>
      </c>
      <c r="T40" s="127">
        <v>283618.89743589744</v>
      </c>
      <c r="U40" s="127">
        <v>308848.02564102557</v>
      </c>
      <c r="V40" s="127">
        <v>324827.923076923</v>
      </c>
      <c r="W40" s="127">
        <v>311604.282051282</v>
      </c>
      <c r="X40" s="127"/>
      <c r="Y40" s="127"/>
      <c r="Z40" s="127"/>
      <c r="AA40" s="134"/>
      <c r="AB40" s="126" t="s">
        <v>57</v>
      </c>
      <c r="AC40" s="158">
        <v>28668.564102564105</v>
      </c>
      <c r="AD40" s="158">
        <v>28174.615384615387</v>
      </c>
      <c r="AE40" s="158">
        <v>27549.128205128203</v>
      </c>
      <c r="AF40" s="158">
        <v>30991.97435897436</v>
      </c>
      <c r="AG40" s="158">
        <v>29566.17948717949</v>
      </c>
      <c r="AH40" s="158">
        <v>27844.897435897437</v>
      </c>
      <c r="AI40" s="158">
        <v>27946.871794871797</v>
      </c>
      <c r="AJ40" s="158">
        <v>12414.282051282053</v>
      </c>
      <c r="AK40" s="158">
        <v>11336.282051282053</v>
      </c>
      <c r="AL40" s="158">
        <v>18029.30769230769</v>
      </c>
      <c r="AM40" s="158">
        <v>23051.97435897436</v>
      </c>
      <c r="AN40" s="158">
        <v>27459.461538461535</v>
      </c>
      <c r="AO40" s="158">
        <v>28460.461538461535</v>
      </c>
      <c r="AP40" s="158">
        <v>27353.615384615387</v>
      </c>
      <c r="AQ40" s="158">
        <v>28474.076923076922</v>
      </c>
      <c r="AR40" s="158">
        <v>30006.56410256411</v>
      </c>
      <c r="AS40" s="158">
        <v>28968.66666666667</v>
      </c>
      <c r="AT40" s="158">
        <v>31332.641025641027</v>
      </c>
      <c r="AU40" s="158">
        <v>28819.58974358974</v>
      </c>
      <c r="AV40" s="158">
        <v>27183.35897435897</v>
      </c>
      <c r="AW40" s="158">
        <v>25889.256410256407</v>
      </c>
      <c r="AX40" s="158"/>
      <c r="AY40" s="158"/>
      <c r="AZ40" s="158"/>
      <c r="BA40" s="154"/>
      <c r="BB40" s="126" t="s">
        <v>8</v>
      </c>
      <c r="BC40" s="158">
        <v>287624.07692307694</v>
      </c>
      <c r="BD40" s="158">
        <v>275175.07692307694</v>
      </c>
      <c r="BE40" s="158">
        <v>278024.8717948718</v>
      </c>
      <c r="BF40" s="158">
        <v>303591.46153846156</v>
      </c>
      <c r="BG40" s="158">
        <v>296509.46153846156</v>
      </c>
      <c r="BH40" s="158">
        <v>276645.3076923077</v>
      </c>
      <c r="BI40" s="158">
        <v>279480.56410256407</v>
      </c>
      <c r="BJ40" s="158">
        <v>142426.92307692306</v>
      </c>
      <c r="BK40" s="158">
        <v>120264</v>
      </c>
      <c r="BL40" s="158">
        <v>119377.61538461538</v>
      </c>
      <c r="BM40" s="158">
        <v>194170.25641025638</v>
      </c>
      <c r="BN40" s="158">
        <v>269778.41025641025</v>
      </c>
      <c r="BO40" s="158">
        <v>256073.10256410256</v>
      </c>
      <c r="BP40" s="158">
        <v>231068.51282051278</v>
      </c>
      <c r="BQ40" s="158">
        <v>300501.358974359</v>
      </c>
      <c r="BR40" s="158">
        <v>329264.25641025644</v>
      </c>
      <c r="BS40" s="158">
        <v>320717.435897436</v>
      </c>
      <c r="BT40" s="158">
        <v>314951.53846153844</v>
      </c>
      <c r="BU40" s="158">
        <v>337667.6153846153</v>
      </c>
      <c r="BV40" s="158">
        <v>352011.282051282</v>
      </c>
      <c r="BW40" s="158">
        <v>337493.5384615384</v>
      </c>
      <c r="BX40" s="158"/>
      <c r="BY40" s="158"/>
      <c r="BZ40" s="158"/>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c r="DE40" s="154"/>
      <c r="DF40" s="154"/>
      <c r="DG40" s="154"/>
      <c r="DH40" s="154"/>
      <c r="DI40" s="154"/>
      <c r="DJ40" s="154"/>
      <c r="DK40" s="154"/>
      <c r="DL40" s="154"/>
      <c r="DM40" s="154"/>
      <c r="DN40" s="154"/>
      <c r="DO40" s="154"/>
      <c r="DP40" s="154"/>
      <c r="DQ40" s="154"/>
      <c r="DR40" s="154"/>
      <c r="DS40" s="154"/>
      <c r="DT40" s="154"/>
      <c r="DU40" s="154"/>
      <c r="DV40" s="154"/>
      <c r="DW40" s="154"/>
      <c r="DX40" s="154"/>
      <c r="DY40" s="154"/>
      <c r="DZ40" s="154"/>
      <c r="EA40" s="154"/>
      <c r="EB40" s="154"/>
      <c r="EC40" s="154"/>
      <c r="ED40" s="154"/>
      <c r="EE40" s="154"/>
      <c r="EF40" s="154"/>
      <c r="EG40" s="154"/>
      <c r="EH40" s="154"/>
      <c r="EI40" s="154"/>
      <c r="EJ40" s="154"/>
      <c r="EK40" s="154"/>
      <c r="EL40" s="154"/>
      <c r="EM40" s="154"/>
      <c r="EN40" s="154"/>
      <c r="EO40" s="154"/>
      <c r="EP40" s="154"/>
      <c r="EQ40" s="154"/>
      <c r="ER40" s="154"/>
      <c r="ES40" s="154"/>
      <c r="ET40" s="154"/>
      <c r="EU40" s="154"/>
      <c r="EV40" s="154"/>
      <c r="EW40" s="154"/>
      <c r="EX40" s="154"/>
      <c r="EY40" s="154"/>
      <c r="EZ40" s="154"/>
      <c r="FA40" s="154"/>
      <c r="FB40" s="154"/>
      <c r="FC40" s="154"/>
      <c r="FD40" s="154"/>
      <c r="FE40" s="154"/>
      <c r="FF40" s="154"/>
      <c r="FG40" s="154"/>
      <c r="FH40" s="154"/>
      <c r="FI40" s="154"/>
      <c r="FJ40" s="154"/>
      <c r="FK40" s="154"/>
      <c r="FL40" s="154"/>
      <c r="FM40" s="154"/>
      <c r="FN40" s="154"/>
      <c r="FO40" s="154"/>
      <c r="FP40" s="154"/>
      <c r="FQ40" s="154"/>
      <c r="FR40" s="154"/>
      <c r="FS40" s="154"/>
      <c r="FT40" s="154"/>
      <c r="FU40" s="154"/>
      <c r="FV40" s="154"/>
      <c r="FW40" s="154"/>
      <c r="FX40" s="154"/>
      <c r="FY40" s="154"/>
      <c r="FZ40" s="154"/>
      <c r="GA40" s="154"/>
      <c r="GB40" s="154"/>
      <c r="GC40" s="154"/>
      <c r="GD40" s="154"/>
      <c r="GE40" s="154"/>
      <c r="GF40" s="154"/>
      <c r="GG40" s="154"/>
      <c r="GH40" s="154"/>
      <c r="GI40" s="154"/>
      <c r="GJ40" s="154"/>
      <c r="GK40" s="154"/>
      <c r="GL40" s="154"/>
      <c r="GM40" s="154"/>
      <c r="GN40" s="154"/>
      <c r="GO40" s="154"/>
      <c r="GP40" s="154"/>
      <c r="GQ40" s="154"/>
      <c r="GR40" s="154"/>
      <c r="GS40" s="154"/>
      <c r="GT40" s="154"/>
      <c r="GU40" s="154"/>
      <c r="GV40" s="154"/>
      <c r="GW40" s="154"/>
      <c r="GX40" s="154"/>
      <c r="GY40" s="154"/>
      <c r="GZ40" s="154"/>
      <c r="HA40" s="154"/>
      <c r="HB40" s="154"/>
      <c r="HC40" s="154"/>
      <c r="HD40" s="154"/>
      <c r="HE40" s="154"/>
      <c r="HF40" s="154"/>
      <c r="HG40" s="154"/>
      <c r="HH40" s="154"/>
      <c r="HI40" s="154"/>
      <c r="HJ40" s="154"/>
      <c r="HK40" s="154"/>
      <c r="HL40" s="154"/>
      <c r="HM40" s="154"/>
      <c r="HN40" s="154"/>
      <c r="HO40" s="154"/>
      <c r="HP40" s="154"/>
      <c r="HQ40" s="154"/>
      <c r="HR40" s="154"/>
      <c r="HS40" s="154"/>
      <c r="HT40" s="154"/>
      <c r="HU40" s="154"/>
      <c r="HV40" s="154"/>
      <c r="HW40" s="154"/>
      <c r="HX40" s="154"/>
      <c r="HY40" s="154"/>
      <c r="HZ40" s="154"/>
      <c r="IA40" s="154"/>
      <c r="IB40" s="154"/>
      <c r="IC40" s="154"/>
      <c r="ID40" s="154"/>
      <c r="IE40" s="154"/>
      <c r="IF40" s="154"/>
      <c r="IG40" s="154"/>
      <c r="IH40" s="154"/>
      <c r="II40" s="154"/>
      <c r="IJ40" s="154"/>
      <c r="IK40" s="154"/>
      <c r="IL40" s="154"/>
      <c r="IM40" s="154"/>
      <c r="IN40" s="154"/>
      <c r="IO40" s="154"/>
      <c r="IP40" s="154"/>
    </row>
    <row r="41" spans="1:250" s="165" customFormat="1" ht="15.75" thickBot="1">
      <c r="A41" s="131"/>
      <c r="B41" s="159" t="s">
        <v>9</v>
      </c>
      <c r="C41" s="129">
        <v>65388.78787878788</v>
      </c>
      <c r="D41" s="129">
        <v>63783.78787878788</v>
      </c>
      <c r="E41" s="129">
        <v>64945.84848484848</v>
      </c>
      <c r="F41" s="129">
        <v>72423.78787878789</v>
      </c>
      <c r="G41" s="129">
        <v>74990.21212121211</v>
      </c>
      <c r="H41" s="129">
        <v>66766.12121212122</v>
      </c>
      <c r="I41" s="129">
        <v>70239.51515151515</v>
      </c>
      <c r="J41" s="129">
        <v>66981.66666666667</v>
      </c>
      <c r="K41" s="129">
        <v>66805.33333333333</v>
      </c>
      <c r="L41" s="129">
        <v>36340.757575757576</v>
      </c>
      <c r="M41" s="129">
        <v>44734.09090909091</v>
      </c>
      <c r="N41" s="129">
        <v>67515.87878787877</v>
      </c>
      <c r="O41" s="129">
        <v>61067.87878787878</v>
      </c>
      <c r="P41" s="129">
        <v>53394.999999999985</v>
      </c>
      <c r="Q41" s="129">
        <v>82891.69696969695</v>
      </c>
      <c r="R41" s="129">
        <v>92363.63636363634</v>
      </c>
      <c r="S41" s="129">
        <v>83646.2121212121</v>
      </c>
      <c r="T41" s="129">
        <v>80886.30303030301</v>
      </c>
      <c r="U41" s="129">
        <v>81181.2424242424</v>
      </c>
      <c r="V41" s="129">
        <v>84948.84848484847</v>
      </c>
      <c r="W41" s="129">
        <v>85275.30303030301</v>
      </c>
      <c r="X41" s="129"/>
      <c r="Y41" s="129"/>
      <c r="Z41" s="129"/>
      <c r="AA41" s="134"/>
      <c r="AB41" s="128" t="s">
        <v>9</v>
      </c>
      <c r="AC41" s="160">
        <v>9145.30303030303</v>
      </c>
      <c r="AD41" s="160">
        <v>9412.878787878788</v>
      </c>
      <c r="AE41" s="160">
        <v>9104.787878787878</v>
      </c>
      <c r="AF41" s="160">
        <v>10112.848484848486</v>
      </c>
      <c r="AG41" s="160">
        <v>10447.727272727274</v>
      </c>
      <c r="AH41" s="160">
        <v>9683.939393939394</v>
      </c>
      <c r="AI41" s="160">
        <v>9622.969696969698</v>
      </c>
      <c r="AJ41" s="160">
        <v>9368.90909090909</v>
      </c>
      <c r="AK41" s="160">
        <v>9931.515151515152</v>
      </c>
      <c r="AL41" s="160">
        <v>9080.757575757576</v>
      </c>
      <c r="AM41" s="160">
        <v>10893.0303030303</v>
      </c>
      <c r="AN41" s="160">
        <v>10946.515151515148</v>
      </c>
      <c r="AO41" s="160">
        <v>11579.848484848482</v>
      </c>
      <c r="AP41" s="160">
        <v>11832.575757575754</v>
      </c>
      <c r="AQ41" s="160">
        <v>12297.393939393936</v>
      </c>
      <c r="AR41" s="160">
        <v>12743.72727272727</v>
      </c>
      <c r="AS41" s="160">
        <v>12824.787878787876</v>
      </c>
      <c r="AT41" s="160">
        <v>12607.666666666664</v>
      </c>
      <c r="AU41" s="160">
        <v>11576.363636363634</v>
      </c>
      <c r="AV41" s="160">
        <v>11710.969696969694</v>
      </c>
      <c r="AW41" s="160">
        <v>11768.151515151512</v>
      </c>
      <c r="AX41" s="160"/>
      <c r="AY41" s="160"/>
      <c r="AZ41" s="160"/>
      <c r="BA41" s="154"/>
      <c r="BB41" s="128" t="s">
        <v>9</v>
      </c>
      <c r="BC41" s="160">
        <v>74534.09090909091</v>
      </c>
      <c r="BD41" s="160">
        <v>73196.66666666667</v>
      </c>
      <c r="BE41" s="160">
        <v>74050.63636363635</v>
      </c>
      <c r="BF41" s="160">
        <v>82536.63636363637</v>
      </c>
      <c r="BG41" s="160">
        <v>85437.93939393939</v>
      </c>
      <c r="BH41" s="160">
        <v>76450.06060606061</v>
      </c>
      <c r="BI41" s="160">
        <v>79862.48484848485</v>
      </c>
      <c r="BJ41" s="160">
        <v>76350.57575757576</v>
      </c>
      <c r="BK41" s="160">
        <v>76736.84848484848</v>
      </c>
      <c r="BL41" s="160">
        <v>45421.51515151515</v>
      </c>
      <c r="BM41" s="160">
        <v>55627.1212121212</v>
      </c>
      <c r="BN41" s="160">
        <v>78462.39393939392</v>
      </c>
      <c r="BO41" s="160">
        <v>72647.72727272725</v>
      </c>
      <c r="BP41" s="160">
        <v>65227.575757575745</v>
      </c>
      <c r="BQ41" s="160">
        <v>95189.09090909088</v>
      </c>
      <c r="BR41" s="160">
        <v>105107.36363636362</v>
      </c>
      <c r="BS41" s="160">
        <v>96470.99999999999</v>
      </c>
      <c r="BT41" s="160">
        <v>93493.96969696968</v>
      </c>
      <c r="BU41" s="160">
        <v>92757.60606060603</v>
      </c>
      <c r="BV41" s="160">
        <v>96659.81818181816</v>
      </c>
      <c r="BW41" s="160">
        <v>97043.45454545453</v>
      </c>
      <c r="BX41" s="160"/>
      <c r="BY41" s="160"/>
      <c r="BZ41" s="160"/>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4"/>
      <c r="EN41" s="154"/>
      <c r="EO41" s="154"/>
      <c r="EP41" s="154"/>
      <c r="EQ41" s="154"/>
      <c r="ER41" s="154"/>
      <c r="ES41" s="154"/>
      <c r="ET41" s="154"/>
      <c r="EU41" s="154"/>
      <c r="EV41" s="154"/>
      <c r="EW41" s="154"/>
      <c r="EX41" s="154"/>
      <c r="EY41" s="154"/>
      <c r="EZ41" s="154"/>
      <c r="FA41" s="154"/>
      <c r="FB41" s="154"/>
      <c r="FC41" s="154"/>
      <c r="FD41" s="154"/>
      <c r="FE41" s="154"/>
      <c r="FF41" s="154"/>
      <c r="FG41" s="154"/>
      <c r="FH41" s="154"/>
      <c r="FI41" s="154"/>
      <c r="FJ41" s="154"/>
      <c r="FK41" s="154"/>
      <c r="FL41" s="154"/>
      <c r="FM41" s="154"/>
      <c r="FN41" s="154"/>
      <c r="FO41" s="154"/>
      <c r="FP41" s="154"/>
      <c r="FQ41" s="154"/>
      <c r="FR41" s="154"/>
      <c r="FS41" s="154"/>
      <c r="FT41" s="154"/>
      <c r="FU41" s="154"/>
      <c r="FV41" s="154"/>
      <c r="FW41" s="154"/>
      <c r="FX41" s="154"/>
      <c r="FY41" s="154"/>
      <c r="FZ41" s="154"/>
      <c r="GA41" s="154"/>
      <c r="GB41" s="154"/>
      <c r="GC41" s="154"/>
      <c r="GD41" s="154"/>
      <c r="GE41" s="154"/>
      <c r="GF41" s="154"/>
      <c r="GG41" s="154"/>
      <c r="GH41" s="154"/>
      <c r="GI41" s="154"/>
      <c r="GJ41" s="154"/>
      <c r="GK41" s="154"/>
      <c r="GL41" s="154"/>
      <c r="GM41" s="154"/>
      <c r="GN41" s="154"/>
      <c r="GO41" s="154"/>
      <c r="GP41" s="154"/>
      <c r="GQ41" s="154"/>
      <c r="GR41" s="154"/>
      <c r="GS41" s="154"/>
      <c r="GT41" s="154"/>
      <c r="GU41" s="154"/>
      <c r="GV41" s="154"/>
      <c r="GW41" s="154"/>
      <c r="GX41" s="154"/>
      <c r="GY41" s="154"/>
      <c r="GZ41" s="154"/>
      <c r="HA41" s="154"/>
      <c r="HB41" s="154"/>
      <c r="HC41" s="154"/>
      <c r="HD41" s="154"/>
      <c r="HE41" s="154"/>
      <c r="HF41" s="154"/>
      <c r="HG41" s="154"/>
      <c r="HH41" s="154"/>
      <c r="HI41" s="154"/>
      <c r="HJ41" s="154"/>
      <c r="HK41" s="154"/>
      <c r="HL41" s="154"/>
      <c r="HM41" s="154"/>
      <c r="HN41" s="154"/>
      <c r="HO41" s="154"/>
      <c r="HP41" s="154"/>
      <c r="HQ41" s="154"/>
      <c r="HR41" s="154"/>
      <c r="HS41" s="154"/>
      <c r="HT41" s="154"/>
      <c r="HU41" s="154"/>
      <c r="HV41" s="154"/>
      <c r="HW41" s="154"/>
      <c r="HX41" s="154"/>
      <c r="HY41" s="154"/>
      <c r="HZ41" s="154"/>
      <c r="IA41" s="154"/>
      <c r="IB41" s="154"/>
      <c r="IC41" s="154"/>
      <c r="ID41" s="154"/>
      <c r="IE41" s="154"/>
      <c r="IF41" s="154"/>
      <c r="IG41" s="154"/>
      <c r="IH41" s="154"/>
      <c r="II41" s="154"/>
      <c r="IJ41" s="154"/>
      <c r="IK41" s="154"/>
      <c r="IL41" s="154"/>
      <c r="IM41" s="154"/>
      <c r="IN41" s="154"/>
      <c r="IO41" s="154"/>
      <c r="IP41" s="154"/>
    </row>
    <row r="42" spans="1:250" s="165" customFormat="1" ht="15.75" thickBot="1">
      <c r="A42" s="131"/>
      <c r="B42" s="132" t="s">
        <v>56</v>
      </c>
      <c r="C42" s="127">
        <v>362199.3333333333</v>
      </c>
      <c r="D42" s="127">
        <v>385798.86666666664</v>
      </c>
      <c r="E42" s="127">
        <v>377786.5999999999</v>
      </c>
      <c r="F42" s="127">
        <v>407293.2</v>
      </c>
      <c r="G42" s="127">
        <v>372488.8</v>
      </c>
      <c r="H42" s="127">
        <v>391222.5999999999</v>
      </c>
      <c r="I42" s="127">
        <v>389745.26666666666</v>
      </c>
      <c r="J42" s="127">
        <v>383410.3333333333</v>
      </c>
      <c r="K42" s="127">
        <v>336542.5999999999</v>
      </c>
      <c r="L42" s="127">
        <v>157598</v>
      </c>
      <c r="M42" s="127">
        <v>224498</v>
      </c>
      <c r="N42" s="127">
        <v>345372.3333333333</v>
      </c>
      <c r="O42" s="127">
        <v>325643</v>
      </c>
      <c r="P42" s="127">
        <v>293286.5999999999</v>
      </c>
      <c r="Q42" s="127">
        <v>421892.60000000003</v>
      </c>
      <c r="R42" s="127">
        <v>466570.3999999999</v>
      </c>
      <c r="S42" s="127">
        <v>405966.7999999999</v>
      </c>
      <c r="T42" s="127">
        <v>434033.6666666667</v>
      </c>
      <c r="U42" s="127">
        <v>440336.13333333336</v>
      </c>
      <c r="V42" s="127">
        <v>461273</v>
      </c>
      <c r="W42" s="127">
        <v>421943.86666666664</v>
      </c>
      <c r="X42" s="127"/>
      <c r="Y42" s="127"/>
      <c r="Z42" s="127"/>
      <c r="AA42" s="134"/>
      <c r="AB42" s="126" t="s">
        <v>56</v>
      </c>
      <c r="AC42" s="158">
        <v>37441.933333333334</v>
      </c>
      <c r="AD42" s="158">
        <v>37412.6</v>
      </c>
      <c r="AE42" s="158">
        <v>35584.6</v>
      </c>
      <c r="AF42" s="158">
        <v>39243</v>
      </c>
      <c r="AG42" s="158">
        <v>38524.066666666666</v>
      </c>
      <c r="AH42" s="158">
        <v>37171.19999999999</v>
      </c>
      <c r="AI42" s="158">
        <v>37358.066666666666</v>
      </c>
      <c r="AJ42" s="158">
        <v>35934</v>
      </c>
      <c r="AK42" s="158">
        <v>38845.333333333336</v>
      </c>
      <c r="AL42" s="158">
        <v>29935.8</v>
      </c>
      <c r="AM42" s="158">
        <v>35335.80000000001</v>
      </c>
      <c r="AN42" s="158">
        <v>40846.333333333336</v>
      </c>
      <c r="AO42" s="158">
        <v>41483.333333333336</v>
      </c>
      <c r="AP42" s="158">
        <v>43377</v>
      </c>
      <c r="AQ42" s="158">
        <v>46512.333333333336</v>
      </c>
      <c r="AR42" s="158">
        <v>49700.99999999999</v>
      </c>
      <c r="AS42" s="158">
        <v>50109.46666666665</v>
      </c>
      <c r="AT42" s="158">
        <v>52921.8</v>
      </c>
      <c r="AU42" s="158">
        <v>51653.666666666664</v>
      </c>
      <c r="AV42" s="158">
        <v>46934.066666666666</v>
      </c>
      <c r="AW42" s="158">
        <v>44881.86666666667</v>
      </c>
      <c r="AX42" s="158"/>
      <c r="AY42" s="158"/>
      <c r="AZ42" s="158"/>
      <c r="BA42" s="154"/>
      <c r="BB42" s="126" t="s">
        <v>10</v>
      </c>
      <c r="BC42" s="158">
        <v>399641.26666666666</v>
      </c>
      <c r="BD42" s="158">
        <v>423211.4666666666</v>
      </c>
      <c r="BE42" s="158">
        <v>413371.1999999999</v>
      </c>
      <c r="BF42" s="158">
        <v>446536.2</v>
      </c>
      <c r="BG42" s="158">
        <v>411012.86666666664</v>
      </c>
      <c r="BH42" s="158">
        <v>428393.79999999993</v>
      </c>
      <c r="BI42" s="158">
        <v>427103.3333333333</v>
      </c>
      <c r="BJ42" s="158">
        <v>419344.3333333333</v>
      </c>
      <c r="BK42" s="158">
        <v>375387.93333333323</v>
      </c>
      <c r="BL42" s="158">
        <v>187533.8</v>
      </c>
      <c r="BM42" s="158">
        <v>259833.80000000002</v>
      </c>
      <c r="BN42" s="158">
        <v>386218.6666666666</v>
      </c>
      <c r="BO42" s="158">
        <v>367126.3333333333</v>
      </c>
      <c r="BP42" s="158">
        <v>336663.5999999999</v>
      </c>
      <c r="BQ42" s="158">
        <v>468404.93333333335</v>
      </c>
      <c r="BR42" s="158">
        <v>516271.3999999999</v>
      </c>
      <c r="BS42" s="158">
        <v>456076.26666666655</v>
      </c>
      <c r="BT42" s="158">
        <v>486955.4666666667</v>
      </c>
      <c r="BU42" s="158">
        <v>491989.8</v>
      </c>
      <c r="BV42" s="158">
        <v>508207.06666666665</v>
      </c>
      <c r="BW42" s="158">
        <v>466825.73333333334</v>
      </c>
      <c r="BX42" s="158"/>
      <c r="BY42" s="158"/>
      <c r="BZ42" s="158"/>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c r="EN42" s="154"/>
      <c r="EO42" s="154"/>
      <c r="EP42" s="154"/>
      <c r="EQ42" s="154"/>
      <c r="ER42" s="154"/>
      <c r="ES42" s="154"/>
      <c r="ET42" s="154"/>
      <c r="EU42" s="154"/>
      <c r="EV42" s="154"/>
      <c r="EW42" s="154"/>
      <c r="EX42" s="154"/>
      <c r="EY42" s="154"/>
      <c r="EZ42" s="154"/>
      <c r="FA42" s="154"/>
      <c r="FB42" s="154"/>
      <c r="FC42" s="154"/>
      <c r="FD42" s="154"/>
      <c r="FE42" s="154"/>
      <c r="FF42" s="154"/>
      <c r="FG42" s="154"/>
      <c r="FH42" s="154"/>
      <c r="FI42" s="154"/>
      <c r="FJ42" s="154"/>
      <c r="FK42" s="154"/>
      <c r="FL42" s="154"/>
      <c r="FM42" s="154"/>
      <c r="FN42" s="154"/>
      <c r="FO42" s="154"/>
      <c r="FP42" s="154"/>
      <c r="FQ42" s="154"/>
      <c r="FR42" s="154"/>
      <c r="FS42" s="154"/>
      <c r="FT42" s="154"/>
      <c r="FU42" s="154"/>
      <c r="FV42" s="154"/>
      <c r="FW42" s="154"/>
      <c r="FX42" s="154"/>
      <c r="FY42" s="154"/>
      <c r="FZ42" s="154"/>
      <c r="GA42" s="154"/>
      <c r="GB42" s="154"/>
      <c r="GC42" s="154"/>
      <c r="GD42" s="154"/>
      <c r="GE42" s="154"/>
      <c r="GF42" s="154"/>
      <c r="GG42" s="154"/>
      <c r="GH42" s="154"/>
      <c r="GI42" s="154"/>
      <c r="GJ42" s="154"/>
      <c r="GK42" s="154"/>
      <c r="GL42" s="154"/>
      <c r="GM42" s="154"/>
      <c r="GN42" s="154"/>
      <c r="GO42" s="154"/>
      <c r="GP42" s="154"/>
      <c r="GQ42" s="154"/>
      <c r="GR42" s="154"/>
      <c r="GS42" s="154"/>
      <c r="GT42" s="154"/>
      <c r="GU42" s="154"/>
      <c r="GV42" s="154"/>
      <c r="GW42" s="154"/>
      <c r="GX42" s="154"/>
      <c r="GY42" s="154"/>
      <c r="GZ42" s="154"/>
      <c r="HA42" s="154"/>
      <c r="HB42" s="154"/>
      <c r="HC42" s="154"/>
      <c r="HD42" s="154"/>
      <c r="HE42" s="154"/>
      <c r="HF42" s="154"/>
      <c r="HG42" s="154"/>
      <c r="HH42" s="154"/>
      <c r="HI42" s="154"/>
      <c r="HJ42" s="154"/>
      <c r="HK42" s="154"/>
      <c r="HL42" s="154"/>
      <c r="HM42" s="154"/>
      <c r="HN42" s="154"/>
      <c r="HO42" s="154"/>
      <c r="HP42" s="154"/>
      <c r="HQ42" s="154"/>
      <c r="HR42" s="154"/>
      <c r="HS42" s="154"/>
      <c r="HT42" s="154"/>
      <c r="HU42" s="154"/>
      <c r="HV42" s="154"/>
      <c r="HW42" s="154"/>
      <c r="HX42" s="154"/>
      <c r="HY42" s="154"/>
      <c r="HZ42" s="154"/>
      <c r="IA42" s="154"/>
      <c r="IB42" s="154"/>
      <c r="IC42" s="154"/>
      <c r="ID42" s="154"/>
      <c r="IE42" s="154"/>
      <c r="IF42" s="154"/>
      <c r="IG42" s="154"/>
      <c r="IH42" s="154"/>
      <c r="II42" s="154"/>
      <c r="IJ42" s="154"/>
      <c r="IK42" s="154"/>
      <c r="IL42" s="154"/>
      <c r="IM42" s="154"/>
      <c r="IN42" s="154"/>
      <c r="IO42" s="154"/>
      <c r="IP42" s="154"/>
    </row>
    <row r="43" spans="1:78" ht="15.75" thickBot="1">
      <c r="A43" s="131"/>
      <c r="B43" s="159" t="s">
        <v>51</v>
      </c>
      <c r="C43" s="129">
        <v>207453.11111111112</v>
      </c>
      <c r="D43" s="129">
        <v>169231.77777777778</v>
      </c>
      <c r="E43" s="129">
        <v>169552.33333333334</v>
      </c>
      <c r="F43" s="129">
        <v>180238.33333333334</v>
      </c>
      <c r="G43" s="129">
        <v>203934</v>
      </c>
      <c r="H43" s="129">
        <v>173526.22222222222</v>
      </c>
      <c r="I43" s="129">
        <v>179950.66666666666</v>
      </c>
      <c r="J43" s="129">
        <v>159565.1111111111</v>
      </c>
      <c r="K43" s="129">
        <v>213879.88888888888</v>
      </c>
      <c r="L43" s="129">
        <v>131048.44444444444</v>
      </c>
      <c r="M43" s="129">
        <v>153322</v>
      </c>
      <c r="N43" s="129">
        <v>190114.22222222222</v>
      </c>
      <c r="O43" s="129">
        <v>195946.88888888888</v>
      </c>
      <c r="P43" s="129">
        <v>197433.11111111112</v>
      </c>
      <c r="Q43" s="129">
        <v>250791.44444444447</v>
      </c>
      <c r="R43" s="129">
        <v>267184.44444444444</v>
      </c>
      <c r="S43" s="129">
        <v>264457.99999999994</v>
      </c>
      <c r="T43" s="129">
        <v>220018.11111111112</v>
      </c>
      <c r="U43" s="129">
        <v>220621.66666666672</v>
      </c>
      <c r="V43" s="129">
        <v>224580.4444444445</v>
      </c>
      <c r="W43" s="129">
        <v>239347.88888888893</v>
      </c>
      <c r="X43" s="129"/>
      <c r="Y43" s="129"/>
      <c r="Z43" s="129"/>
      <c r="AA43" s="134"/>
      <c r="AB43" s="128" t="s">
        <v>51</v>
      </c>
      <c r="AC43" s="160">
        <v>52201.555555555555</v>
      </c>
      <c r="AD43" s="160">
        <v>50753.77777777778</v>
      </c>
      <c r="AE43" s="160">
        <v>48571.22222222222</v>
      </c>
      <c r="AF43" s="160">
        <v>53383</v>
      </c>
      <c r="AG43" s="160">
        <v>52766.555555555555</v>
      </c>
      <c r="AH43" s="160">
        <v>53113.555555555555</v>
      </c>
      <c r="AI43" s="160">
        <v>54122.11111111112</v>
      </c>
      <c r="AJ43" s="160">
        <v>46690.333333333336</v>
      </c>
      <c r="AK43" s="160">
        <v>53337.444444444445</v>
      </c>
      <c r="AL43" s="160">
        <v>43708.666666666664</v>
      </c>
      <c r="AM43" s="160">
        <v>48557.88888888888</v>
      </c>
      <c r="AN43" s="160">
        <v>54036.11111111112</v>
      </c>
      <c r="AO43" s="160">
        <v>55361.555555555555</v>
      </c>
      <c r="AP43" s="160">
        <v>54253</v>
      </c>
      <c r="AQ43" s="160">
        <v>57618.88888888888</v>
      </c>
      <c r="AR43" s="160">
        <v>60482.777777777774</v>
      </c>
      <c r="AS43" s="160">
        <v>59865.777777777774</v>
      </c>
      <c r="AT43" s="160">
        <v>53733</v>
      </c>
      <c r="AU43" s="160">
        <v>49206.22222222223</v>
      </c>
      <c r="AV43" s="160">
        <v>48798.44444444445</v>
      </c>
      <c r="AW43" s="160">
        <v>46545.33333333334</v>
      </c>
      <c r="AX43" s="160"/>
      <c r="AY43" s="160"/>
      <c r="AZ43" s="160"/>
      <c r="BB43" s="128" t="s">
        <v>11</v>
      </c>
      <c r="BC43" s="160">
        <v>259654.6666666667</v>
      </c>
      <c r="BD43" s="160">
        <v>219985.55555555556</v>
      </c>
      <c r="BE43" s="160">
        <v>218123.55555555556</v>
      </c>
      <c r="BF43" s="160">
        <v>233621.33333333334</v>
      </c>
      <c r="BG43" s="160">
        <v>256700.55555555556</v>
      </c>
      <c r="BH43" s="160">
        <v>226639.77777777778</v>
      </c>
      <c r="BI43" s="160">
        <v>234072.77777777778</v>
      </c>
      <c r="BJ43" s="160">
        <v>206255.44444444444</v>
      </c>
      <c r="BK43" s="160">
        <v>267217.3333333333</v>
      </c>
      <c r="BL43" s="160">
        <v>174757.1111111111</v>
      </c>
      <c r="BM43" s="160">
        <v>201879.88888888888</v>
      </c>
      <c r="BN43" s="160">
        <v>244150.33333333334</v>
      </c>
      <c r="BO43" s="160">
        <v>251308.44444444444</v>
      </c>
      <c r="BP43" s="160">
        <v>251686.11111111112</v>
      </c>
      <c r="BQ43" s="160">
        <v>308410.3333333334</v>
      </c>
      <c r="BR43" s="160">
        <v>327667.2222222222</v>
      </c>
      <c r="BS43" s="160">
        <v>324323.7777777777</v>
      </c>
      <c r="BT43" s="160">
        <v>273751.1111111111</v>
      </c>
      <c r="BU43" s="160">
        <v>269827.88888888893</v>
      </c>
      <c r="BV43" s="160">
        <v>273378.88888888893</v>
      </c>
      <c r="BW43" s="160">
        <v>285893.2222222223</v>
      </c>
      <c r="BX43" s="160"/>
      <c r="BY43" s="160"/>
      <c r="BZ43" s="160"/>
    </row>
    <row r="44" spans="1:78" ht="15.75" thickBot="1">
      <c r="A44" s="131"/>
      <c r="B44" s="132" t="s">
        <v>2</v>
      </c>
      <c r="C44" s="127">
        <v>118531.22222222223</v>
      </c>
      <c r="D44" s="127">
        <v>100033.11111111111</v>
      </c>
      <c r="E44" s="127">
        <v>106201.77777777777</v>
      </c>
      <c r="F44" s="127">
        <v>112294.77777777777</v>
      </c>
      <c r="G44" s="127">
        <v>119044.44444444444</v>
      </c>
      <c r="H44" s="127">
        <v>105903.44444444444</v>
      </c>
      <c r="I44" s="127">
        <v>110361.11111111111</v>
      </c>
      <c r="J44" s="127">
        <v>94185.22222222223</v>
      </c>
      <c r="K44" s="127">
        <v>112377.66666666667</v>
      </c>
      <c r="L44" s="127">
        <v>51613.333333333336</v>
      </c>
      <c r="M44" s="127">
        <v>61898.22222222222</v>
      </c>
      <c r="N44" s="127">
        <v>101425.33333333333</v>
      </c>
      <c r="O44" s="127">
        <v>89418.11111111111</v>
      </c>
      <c r="P44" s="127">
        <v>94110.11111111111</v>
      </c>
      <c r="Q44" s="127">
        <v>121069.88888888889</v>
      </c>
      <c r="R44" s="127">
        <v>128211.22222222223</v>
      </c>
      <c r="S44" s="127">
        <v>124708.44444444444</v>
      </c>
      <c r="T44" s="127">
        <v>111620.55555555556</v>
      </c>
      <c r="U44" s="127">
        <v>113197.55555555558</v>
      </c>
      <c r="V44" s="127">
        <v>117176.33333333336</v>
      </c>
      <c r="W44" s="127">
        <v>124683.11111111114</v>
      </c>
      <c r="X44" s="127"/>
      <c r="Y44" s="127"/>
      <c r="Z44" s="127"/>
      <c r="AA44" s="134"/>
      <c r="AB44" s="126" t="s">
        <v>2</v>
      </c>
      <c r="AC44" s="158">
        <v>54917.88888888888</v>
      </c>
      <c r="AD44" s="158">
        <v>56836.444444444445</v>
      </c>
      <c r="AE44" s="158">
        <v>56565.77777777778</v>
      </c>
      <c r="AF44" s="158">
        <v>60365.555555555555</v>
      </c>
      <c r="AG44" s="158">
        <v>58880.666666666664</v>
      </c>
      <c r="AH44" s="158">
        <v>59526.88888888888</v>
      </c>
      <c r="AI44" s="158">
        <v>58919.444444444445</v>
      </c>
      <c r="AJ44" s="158">
        <v>54056.444444444445</v>
      </c>
      <c r="AK44" s="158">
        <v>59219.444444444445</v>
      </c>
      <c r="AL44" s="158">
        <v>53514.555555555555</v>
      </c>
      <c r="AM44" s="158">
        <v>59640.444444444445</v>
      </c>
      <c r="AN44" s="158">
        <v>65280.11111111112</v>
      </c>
      <c r="AO44" s="158">
        <v>61220.444444444445</v>
      </c>
      <c r="AP44" s="158">
        <v>65076.555555555555</v>
      </c>
      <c r="AQ44" s="158">
        <v>69976</v>
      </c>
      <c r="AR44" s="158">
        <v>70121.66666666667</v>
      </c>
      <c r="AS44" s="158">
        <v>65659.88888888889</v>
      </c>
      <c r="AT44" s="158">
        <v>66516.55555555556</v>
      </c>
      <c r="AU44" s="158">
        <v>69093.7777777778</v>
      </c>
      <c r="AV44" s="158">
        <v>67905.00000000001</v>
      </c>
      <c r="AW44" s="158">
        <v>67343.33333333334</v>
      </c>
      <c r="AX44" s="158"/>
      <c r="AY44" s="158"/>
      <c r="AZ44" s="158"/>
      <c r="BB44" s="126" t="s">
        <v>2</v>
      </c>
      <c r="BC44" s="158">
        <v>173449.11111111112</v>
      </c>
      <c r="BD44" s="158">
        <v>156869.55555555556</v>
      </c>
      <c r="BE44" s="158">
        <v>162767.55555555556</v>
      </c>
      <c r="BF44" s="158">
        <v>172660.3333333333</v>
      </c>
      <c r="BG44" s="158">
        <v>177925.1111111111</v>
      </c>
      <c r="BH44" s="158">
        <v>165430.3333333333</v>
      </c>
      <c r="BI44" s="158">
        <v>169280.55555555556</v>
      </c>
      <c r="BJ44" s="158">
        <v>148241.6666666667</v>
      </c>
      <c r="BK44" s="158">
        <v>171597.11111111112</v>
      </c>
      <c r="BL44" s="158">
        <v>105127.88888888889</v>
      </c>
      <c r="BM44" s="158">
        <v>121538.66666666666</v>
      </c>
      <c r="BN44" s="158">
        <v>166705.44444444444</v>
      </c>
      <c r="BO44" s="158">
        <v>150638.55555555556</v>
      </c>
      <c r="BP44" s="158">
        <v>159186.66666666666</v>
      </c>
      <c r="BQ44" s="158">
        <v>191045.88888888888</v>
      </c>
      <c r="BR44" s="158">
        <v>198332.8888888889</v>
      </c>
      <c r="BS44" s="158">
        <v>190368.3333333333</v>
      </c>
      <c r="BT44" s="158">
        <v>178137.11111111112</v>
      </c>
      <c r="BU44" s="158">
        <v>182291.33333333337</v>
      </c>
      <c r="BV44" s="158">
        <v>185081.33333333337</v>
      </c>
      <c r="BW44" s="158">
        <v>192026.4444444445</v>
      </c>
      <c r="BX44" s="158"/>
      <c r="BY44" s="158"/>
      <c r="BZ44" s="158"/>
    </row>
    <row r="45" spans="1:78" ht="15.75" thickBot="1">
      <c r="A45" s="131"/>
      <c r="B45" s="159" t="s">
        <v>90</v>
      </c>
      <c r="C45" s="133"/>
      <c r="D45" s="133"/>
      <c r="E45" s="129">
        <v>117599.66666666667</v>
      </c>
      <c r="F45" s="129">
        <v>131753.66666666666</v>
      </c>
      <c r="G45" s="129">
        <v>140851.66666666666</v>
      </c>
      <c r="H45" s="129">
        <v>124810.33333333333</v>
      </c>
      <c r="I45" s="129">
        <v>135539.33333333334</v>
      </c>
      <c r="J45" s="129">
        <v>104945.66666666667</v>
      </c>
      <c r="K45" s="129">
        <v>140894</v>
      </c>
      <c r="L45" s="129">
        <v>83260</v>
      </c>
      <c r="M45" s="129">
        <v>75729</v>
      </c>
      <c r="N45" s="129">
        <v>144613</v>
      </c>
      <c r="O45" s="129">
        <v>141102.33333333334</v>
      </c>
      <c r="P45" s="129">
        <v>123405</v>
      </c>
      <c r="Q45" s="129">
        <v>180050.66666666666</v>
      </c>
      <c r="R45" s="129">
        <v>187123</v>
      </c>
      <c r="S45" s="129">
        <v>184457.66666666666</v>
      </c>
      <c r="T45" s="129">
        <v>159524.33333333334</v>
      </c>
      <c r="U45" s="129">
        <v>160429.33333333334</v>
      </c>
      <c r="V45" s="129">
        <v>161938</v>
      </c>
      <c r="W45" s="129">
        <v>172684.66666666666</v>
      </c>
      <c r="X45" s="129"/>
      <c r="Y45" s="129"/>
      <c r="Z45" s="129"/>
      <c r="AA45" s="134"/>
      <c r="AB45" s="166" t="s">
        <v>90</v>
      </c>
      <c r="AC45" s="167"/>
      <c r="AD45" s="167"/>
      <c r="AE45" s="160">
        <v>25720.333333333332</v>
      </c>
      <c r="AF45" s="160">
        <v>28886</v>
      </c>
      <c r="AG45" s="160">
        <v>28571.333333333332</v>
      </c>
      <c r="AH45" s="160">
        <v>26911.666666666668</v>
      </c>
      <c r="AI45" s="160">
        <v>26957.666666666668</v>
      </c>
      <c r="AJ45" s="160">
        <v>22514</v>
      </c>
      <c r="AK45" s="160">
        <v>28052.666666666668</v>
      </c>
      <c r="AL45" s="160">
        <v>19257</v>
      </c>
      <c r="AM45" s="160">
        <v>20206.666666666668</v>
      </c>
      <c r="AN45" s="160">
        <v>24417.666666666668</v>
      </c>
      <c r="AO45" s="160">
        <v>25746.333333333332</v>
      </c>
      <c r="AP45" s="160">
        <v>25032.666666666668</v>
      </c>
      <c r="AQ45" s="160">
        <v>27444.333333333332</v>
      </c>
      <c r="AR45" s="160">
        <v>27636.333333333332</v>
      </c>
      <c r="AS45" s="160">
        <v>27575.666666666668</v>
      </c>
      <c r="AT45" s="160">
        <v>26296</v>
      </c>
      <c r="AU45" s="160">
        <v>26032.666666666668</v>
      </c>
      <c r="AV45" s="160">
        <v>26033.333333333332</v>
      </c>
      <c r="AW45" s="160">
        <v>27256.666666666668</v>
      </c>
      <c r="AX45" s="160"/>
      <c r="AY45" s="160"/>
      <c r="AZ45" s="160"/>
      <c r="BB45" s="128" t="s">
        <v>90</v>
      </c>
      <c r="BC45" s="133"/>
      <c r="BD45" s="133"/>
      <c r="BE45" s="160">
        <v>143320</v>
      </c>
      <c r="BF45" s="160">
        <v>160639.66666666666</v>
      </c>
      <c r="BG45" s="160">
        <v>169423</v>
      </c>
      <c r="BH45" s="160">
        <v>151722</v>
      </c>
      <c r="BI45" s="160">
        <v>162497</v>
      </c>
      <c r="BJ45" s="160">
        <v>127459.66666666667</v>
      </c>
      <c r="BK45" s="160">
        <v>168946.66666666666</v>
      </c>
      <c r="BL45" s="160">
        <v>102517</v>
      </c>
      <c r="BM45" s="160">
        <v>95935.66666666667</v>
      </c>
      <c r="BN45" s="160">
        <v>169030.66666666666</v>
      </c>
      <c r="BO45" s="160">
        <v>166848.6666666667</v>
      </c>
      <c r="BP45" s="160">
        <v>148437.66666666666</v>
      </c>
      <c r="BQ45" s="160">
        <v>207495</v>
      </c>
      <c r="BR45" s="160">
        <v>214759.33333333334</v>
      </c>
      <c r="BS45" s="160">
        <v>212033.3333333333</v>
      </c>
      <c r="BT45" s="160">
        <v>185820.33333333334</v>
      </c>
      <c r="BU45" s="160">
        <v>186462</v>
      </c>
      <c r="BV45" s="160">
        <v>187971.33333333334</v>
      </c>
      <c r="BW45" s="160">
        <v>199941.33333333334</v>
      </c>
      <c r="BX45" s="160"/>
      <c r="BY45" s="160"/>
      <c r="BZ45" s="160"/>
    </row>
    <row r="46" spans="1:78" ht="15.75" thickBot="1">
      <c r="A46" s="131"/>
      <c r="B46" s="168" t="s">
        <v>125</v>
      </c>
      <c r="C46" s="127">
        <v>381596.4074074074</v>
      </c>
      <c r="D46" s="127">
        <v>317534.7777777777</v>
      </c>
      <c r="E46" s="127">
        <v>339931.2962962963</v>
      </c>
      <c r="F46" s="127">
        <v>365729.6666666667</v>
      </c>
      <c r="G46" s="127">
        <v>392542.18518518517</v>
      </c>
      <c r="H46" s="127">
        <v>340737.5185185185</v>
      </c>
      <c r="I46" s="127">
        <v>368038.77777777775</v>
      </c>
      <c r="J46" s="127">
        <v>356316.5925925925</v>
      </c>
      <c r="K46" s="127">
        <v>372967.62962962966</v>
      </c>
      <c r="L46" s="127">
        <v>135430.2962962963</v>
      </c>
      <c r="M46" s="127">
        <v>169316.81481481477</v>
      </c>
      <c r="N46" s="127">
        <v>308380.85185185185</v>
      </c>
      <c r="O46" s="127">
        <v>285210.962962963</v>
      </c>
      <c r="P46" s="127">
        <v>247756.88888888888</v>
      </c>
      <c r="Q46" s="127">
        <v>416746.77777777775</v>
      </c>
      <c r="R46" s="127">
        <v>449126.74074074073</v>
      </c>
      <c r="S46" s="127">
        <v>445323.4814814815</v>
      </c>
      <c r="T46" s="127">
        <v>390604.25925925927</v>
      </c>
      <c r="U46" s="127">
        <v>394718.25925925927</v>
      </c>
      <c r="V46" s="127">
        <v>415829.8888888889</v>
      </c>
      <c r="W46" s="127">
        <v>434341.77777777775</v>
      </c>
      <c r="X46" s="127"/>
      <c r="Y46" s="127"/>
      <c r="Z46" s="127"/>
      <c r="AA46" s="134"/>
      <c r="AB46" s="126" t="s">
        <v>125</v>
      </c>
      <c r="AC46" s="158">
        <v>52080.77777777778</v>
      </c>
      <c r="AD46" s="158">
        <v>47728.333333333336</v>
      </c>
      <c r="AE46" s="158">
        <v>45375.666666666664</v>
      </c>
      <c r="AF46" s="158">
        <v>48408.59259259259</v>
      </c>
      <c r="AG46" s="158">
        <v>49227.59259259259</v>
      </c>
      <c r="AH46" s="158">
        <v>43847.51851851852</v>
      </c>
      <c r="AI46" s="158">
        <v>47150.444444444445</v>
      </c>
      <c r="AJ46" s="158">
        <v>46395.29629629629</v>
      </c>
      <c r="AK46" s="158">
        <v>44715.40740740741</v>
      </c>
      <c r="AL46" s="158">
        <v>27111.25925925926</v>
      </c>
      <c r="AM46" s="158">
        <v>31145.333333333332</v>
      </c>
      <c r="AN46" s="158">
        <v>37567</v>
      </c>
      <c r="AO46" s="158">
        <v>38660.333333333336</v>
      </c>
      <c r="AP46" s="158">
        <v>36935.148148148146</v>
      </c>
      <c r="AQ46" s="158">
        <v>43004.81481481481</v>
      </c>
      <c r="AR46" s="158">
        <v>44434.59259259259</v>
      </c>
      <c r="AS46" s="158">
        <v>44585.92592592593</v>
      </c>
      <c r="AT46" s="158">
        <v>41384.96296296296</v>
      </c>
      <c r="AU46" s="158">
        <v>39642</v>
      </c>
      <c r="AV46" s="158">
        <v>40560.25925925926</v>
      </c>
      <c r="AW46" s="158">
        <v>39093.18518518518</v>
      </c>
      <c r="AX46" s="158"/>
      <c r="AY46" s="158"/>
      <c r="AZ46" s="158"/>
      <c r="BB46" s="126" t="s">
        <v>12</v>
      </c>
      <c r="BC46" s="158">
        <v>433677.18518518517</v>
      </c>
      <c r="BD46" s="158">
        <v>365263.111111111</v>
      </c>
      <c r="BE46" s="158">
        <v>385306.962962963</v>
      </c>
      <c r="BF46" s="158">
        <v>414138.25925925927</v>
      </c>
      <c r="BG46" s="158">
        <v>441769.77777777775</v>
      </c>
      <c r="BH46" s="158">
        <v>384585.037037037</v>
      </c>
      <c r="BI46" s="158">
        <v>415189.2222222222</v>
      </c>
      <c r="BJ46" s="158">
        <v>402711.8888888888</v>
      </c>
      <c r="BK46" s="158">
        <v>417683.0370370371</v>
      </c>
      <c r="BL46" s="158">
        <v>162541.55555555556</v>
      </c>
      <c r="BM46" s="158">
        <v>200462.14814814812</v>
      </c>
      <c r="BN46" s="158">
        <v>345947.85185185185</v>
      </c>
      <c r="BO46" s="158">
        <v>323871.2962962963</v>
      </c>
      <c r="BP46" s="158">
        <v>284692.037037037</v>
      </c>
      <c r="BQ46" s="158">
        <v>459751.5925925926</v>
      </c>
      <c r="BR46" s="158">
        <v>493561.3333333333</v>
      </c>
      <c r="BS46" s="158">
        <v>489909.4074074074</v>
      </c>
      <c r="BT46" s="158">
        <v>431989.22222222225</v>
      </c>
      <c r="BU46" s="158">
        <v>434360.25925925927</v>
      </c>
      <c r="BV46" s="158">
        <v>456390.14814814815</v>
      </c>
      <c r="BW46" s="158">
        <v>473434.962962963</v>
      </c>
      <c r="BX46" s="158"/>
      <c r="BY46" s="158"/>
      <c r="BZ46" s="158"/>
    </row>
    <row r="47" spans="1:78" ht="15.75" thickBot="1">
      <c r="A47" s="131"/>
      <c r="B47" s="159" t="s">
        <v>13</v>
      </c>
      <c r="C47" s="129">
        <v>146605.66666666666</v>
      </c>
      <c r="D47" s="129">
        <v>68714.75</v>
      </c>
      <c r="E47" s="129">
        <v>81409.58333333333</v>
      </c>
      <c r="F47" s="129">
        <v>93546.91666666667</v>
      </c>
      <c r="G47" s="129">
        <v>154141.25</v>
      </c>
      <c r="H47" s="129">
        <v>75753.91666666667</v>
      </c>
      <c r="I47" s="129">
        <v>93369.58333333333</v>
      </c>
      <c r="J47" s="129">
        <v>90049.91666666667</v>
      </c>
      <c r="K47" s="129">
        <v>154054.5</v>
      </c>
      <c r="L47" s="129">
        <v>25126.333333333332</v>
      </c>
      <c r="M47" s="129">
        <v>34992.583333333336</v>
      </c>
      <c r="N47" s="129">
        <v>97955.58333333333</v>
      </c>
      <c r="O47" s="129">
        <v>105598.33333333333</v>
      </c>
      <c r="P47" s="129">
        <v>60585.583333333336</v>
      </c>
      <c r="Q47" s="129">
        <v>138099.75</v>
      </c>
      <c r="R47" s="129">
        <v>95775.5</v>
      </c>
      <c r="S47" s="129">
        <v>178522</v>
      </c>
      <c r="T47" s="129">
        <v>103945.91666666667</v>
      </c>
      <c r="U47" s="129">
        <v>85239.25</v>
      </c>
      <c r="V47" s="129">
        <v>117560.33333333333</v>
      </c>
      <c r="W47" s="129">
        <v>173362.33333333334</v>
      </c>
      <c r="X47" s="129"/>
      <c r="Y47" s="129"/>
      <c r="Z47" s="129"/>
      <c r="AA47" s="134"/>
      <c r="AB47" s="128" t="s">
        <v>13</v>
      </c>
      <c r="AC47" s="160">
        <v>20050.083333333332</v>
      </c>
      <c r="AD47" s="160">
        <v>18713.083333333332</v>
      </c>
      <c r="AE47" s="160">
        <v>17130.583333333332</v>
      </c>
      <c r="AF47" s="160">
        <v>18065.5</v>
      </c>
      <c r="AG47" s="160">
        <v>21334.5</v>
      </c>
      <c r="AH47" s="160">
        <v>17596.25</v>
      </c>
      <c r="AI47" s="160">
        <v>17392.416666666668</v>
      </c>
      <c r="AJ47" s="160">
        <v>17819.083333333332</v>
      </c>
      <c r="AK47" s="160">
        <v>21246.083333333332</v>
      </c>
      <c r="AL47" s="160">
        <v>14597.75</v>
      </c>
      <c r="AM47" s="160">
        <v>15799.833333333334</v>
      </c>
      <c r="AN47" s="160">
        <v>18238.75</v>
      </c>
      <c r="AO47" s="160">
        <v>21946</v>
      </c>
      <c r="AP47" s="160">
        <v>20446.166666666668</v>
      </c>
      <c r="AQ47" s="160">
        <v>23011.75</v>
      </c>
      <c r="AR47" s="160">
        <v>16992</v>
      </c>
      <c r="AS47" s="160">
        <v>25432.583333333332</v>
      </c>
      <c r="AT47" s="160">
        <v>22756.583333333332</v>
      </c>
      <c r="AU47" s="160">
        <v>14031.833333333334</v>
      </c>
      <c r="AV47" s="160">
        <v>19430.666666666668</v>
      </c>
      <c r="AW47" s="160">
        <v>19798.333333333332</v>
      </c>
      <c r="AX47" s="160"/>
      <c r="AY47" s="160"/>
      <c r="AZ47" s="160"/>
      <c r="BB47" s="128" t="s">
        <v>13</v>
      </c>
      <c r="BC47" s="160">
        <v>166655.75</v>
      </c>
      <c r="BD47" s="160">
        <v>87427.83333333333</v>
      </c>
      <c r="BE47" s="160">
        <v>98540.16666666666</v>
      </c>
      <c r="BF47" s="160">
        <v>111612.41666666667</v>
      </c>
      <c r="BG47" s="160">
        <v>175475.75</v>
      </c>
      <c r="BH47" s="160">
        <v>93350.16666666667</v>
      </c>
      <c r="BI47" s="160">
        <v>110762</v>
      </c>
      <c r="BJ47" s="160">
        <v>107869</v>
      </c>
      <c r="BK47" s="160">
        <v>175300.58333333334</v>
      </c>
      <c r="BL47" s="160">
        <v>39724.08333333333</v>
      </c>
      <c r="BM47" s="160">
        <v>50792.41666666667</v>
      </c>
      <c r="BN47" s="160">
        <v>116194.33333333333</v>
      </c>
      <c r="BO47" s="160">
        <v>127544.33333333333</v>
      </c>
      <c r="BP47" s="160">
        <v>81031.75</v>
      </c>
      <c r="BQ47" s="160">
        <v>161111.5</v>
      </c>
      <c r="BR47" s="160">
        <v>112767.5</v>
      </c>
      <c r="BS47" s="160">
        <v>203954.58333333334</v>
      </c>
      <c r="BT47" s="160">
        <v>126702.5</v>
      </c>
      <c r="BU47" s="160">
        <v>99271.08333333333</v>
      </c>
      <c r="BV47" s="160">
        <v>136991</v>
      </c>
      <c r="BW47" s="160">
        <v>193160.66666666666</v>
      </c>
      <c r="BX47" s="160"/>
      <c r="BY47" s="160"/>
      <c r="BZ47" s="160"/>
    </row>
    <row r="48" spans="1:78" ht="15.75" thickBot="1">
      <c r="A48" s="131"/>
      <c r="B48" s="132" t="s">
        <v>52</v>
      </c>
      <c r="C48" s="127">
        <v>158162.66666666666</v>
      </c>
      <c r="D48" s="127">
        <v>72272</v>
      </c>
      <c r="E48" s="127">
        <v>82853.33333333333</v>
      </c>
      <c r="F48" s="127">
        <v>92519.66666666667</v>
      </c>
      <c r="G48" s="127">
        <v>155978.33333333334</v>
      </c>
      <c r="H48" s="127">
        <v>76285.66666666667</v>
      </c>
      <c r="I48" s="127">
        <v>94356</v>
      </c>
      <c r="J48" s="127">
        <v>94321.66666666667</v>
      </c>
      <c r="K48" s="127">
        <v>156442</v>
      </c>
      <c r="L48" s="127">
        <v>29452</v>
      </c>
      <c r="M48" s="127">
        <v>48939.666666666664</v>
      </c>
      <c r="N48" s="127">
        <v>116987</v>
      </c>
      <c r="O48" s="127">
        <v>153119.33333333334</v>
      </c>
      <c r="P48" s="127">
        <v>65147.333333333336</v>
      </c>
      <c r="Q48" s="127">
        <v>137619.66666666666</v>
      </c>
      <c r="R48" s="127">
        <v>142458.33333333334</v>
      </c>
      <c r="S48" s="127">
        <v>176769.33333333334</v>
      </c>
      <c r="T48" s="127">
        <v>102236.33333333333</v>
      </c>
      <c r="U48" s="127">
        <v>111899.33333333333</v>
      </c>
      <c r="V48" s="127">
        <v>117520.66666666667</v>
      </c>
      <c r="W48" s="127">
        <v>167465</v>
      </c>
      <c r="X48" s="127"/>
      <c r="Y48" s="127"/>
      <c r="Z48" s="127"/>
      <c r="AA48" s="134"/>
      <c r="AB48" s="126" t="s">
        <v>52</v>
      </c>
      <c r="AC48" s="158">
        <v>18954.333333333332</v>
      </c>
      <c r="AD48" s="158">
        <v>16572.333333333332</v>
      </c>
      <c r="AE48" s="158">
        <v>17746</v>
      </c>
      <c r="AF48" s="158">
        <v>19375</v>
      </c>
      <c r="AG48" s="158">
        <v>19339.666666666668</v>
      </c>
      <c r="AH48" s="158">
        <v>17385.666666666668</v>
      </c>
      <c r="AI48" s="158">
        <v>16821</v>
      </c>
      <c r="AJ48" s="158">
        <v>19274.666666666668</v>
      </c>
      <c r="AK48" s="158">
        <v>19088.333333333332</v>
      </c>
      <c r="AL48" s="158">
        <v>12900.666666666666</v>
      </c>
      <c r="AM48" s="158">
        <v>17499.666666666668</v>
      </c>
      <c r="AN48" s="158">
        <v>23206.666666666668</v>
      </c>
      <c r="AO48" s="158">
        <v>24552.666666666668</v>
      </c>
      <c r="AP48" s="158">
        <v>23912</v>
      </c>
      <c r="AQ48" s="158">
        <v>20549.666666666668</v>
      </c>
      <c r="AR48" s="158">
        <v>20185.666666666668</v>
      </c>
      <c r="AS48" s="158">
        <v>21711.666666666668</v>
      </c>
      <c r="AT48" s="158">
        <v>21069.333333333332</v>
      </c>
      <c r="AU48" s="158">
        <v>18772</v>
      </c>
      <c r="AV48" s="158">
        <v>20650</v>
      </c>
      <c r="AW48" s="158">
        <v>16676</v>
      </c>
      <c r="AX48" s="158"/>
      <c r="AY48" s="158"/>
      <c r="AZ48" s="158"/>
      <c r="BB48" s="126" t="s">
        <v>38</v>
      </c>
      <c r="BC48" s="158">
        <v>177117</v>
      </c>
      <c r="BD48" s="158">
        <v>88844.33333333333</v>
      </c>
      <c r="BE48" s="158">
        <v>100599.33333333333</v>
      </c>
      <c r="BF48" s="158">
        <v>111894.66666666667</v>
      </c>
      <c r="BG48" s="158">
        <v>175318</v>
      </c>
      <c r="BH48" s="158">
        <v>93671.33333333334</v>
      </c>
      <c r="BI48" s="158">
        <v>111177</v>
      </c>
      <c r="BJ48" s="158">
        <v>113596.33333333334</v>
      </c>
      <c r="BK48" s="158">
        <v>175530.33333333334</v>
      </c>
      <c r="BL48" s="158">
        <v>42352.666666666664</v>
      </c>
      <c r="BM48" s="158">
        <v>66439.33333333333</v>
      </c>
      <c r="BN48" s="158">
        <v>140193.66666666666</v>
      </c>
      <c r="BO48" s="158">
        <v>177672</v>
      </c>
      <c r="BP48" s="158">
        <v>89059.33333333334</v>
      </c>
      <c r="BQ48" s="158">
        <v>158169.3333333333</v>
      </c>
      <c r="BR48" s="158">
        <v>162644</v>
      </c>
      <c r="BS48" s="158">
        <v>198481</v>
      </c>
      <c r="BT48" s="158">
        <v>123305.66666666667</v>
      </c>
      <c r="BU48" s="158">
        <v>130671.33333333333</v>
      </c>
      <c r="BV48" s="158">
        <v>138170.66666666666</v>
      </c>
      <c r="BW48" s="158">
        <v>184141</v>
      </c>
      <c r="BX48" s="158"/>
      <c r="BY48" s="158"/>
      <c r="BZ48" s="158"/>
    </row>
    <row r="49" spans="1:78" ht="15.75" thickBot="1">
      <c r="A49" s="131"/>
      <c r="B49" s="159" t="s">
        <v>14</v>
      </c>
      <c r="C49" s="129">
        <v>129779</v>
      </c>
      <c r="D49" s="129">
        <v>112986.33333333333</v>
      </c>
      <c r="E49" s="129">
        <v>117145.22222222223</v>
      </c>
      <c r="F49" s="129">
        <v>122646.88888888889</v>
      </c>
      <c r="G49" s="129">
        <v>128771.55555555556</v>
      </c>
      <c r="H49" s="129">
        <v>112418.66666666667</v>
      </c>
      <c r="I49" s="129">
        <v>120140.22222222223</v>
      </c>
      <c r="J49" s="129">
        <v>126393.88888888889</v>
      </c>
      <c r="K49" s="129">
        <v>128702.66666666667</v>
      </c>
      <c r="L49" s="129">
        <v>62635.444444444445</v>
      </c>
      <c r="M49" s="129">
        <v>81302.44444444445</v>
      </c>
      <c r="N49" s="129">
        <v>122828.22222222223</v>
      </c>
      <c r="O49" s="129">
        <v>116271.77777777777</v>
      </c>
      <c r="P49" s="129">
        <v>117615.77777777777</v>
      </c>
      <c r="Q49" s="129">
        <v>156393.55555555556</v>
      </c>
      <c r="R49" s="129">
        <v>170603</v>
      </c>
      <c r="S49" s="129">
        <v>157619.44444444444</v>
      </c>
      <c r="T49" s="129">
        <v>141548</v>
      </c>
      <c r="U49" s="129">
        <v>141328</v>
      </c>
      <c r="V49" s="129">
        <v>149006.77777777778</v>
      </c>
      <c r="W49" s="129">
        <v>146430</v>
      </c>
      <c r="X49" s="129"/>
      <c r="Y49" s="129"/>
      <c r="Z49" s="129"/>
      <c r="AA49" s="134"/>
      <c r="AB49" s="128" t="s">
        <v>14</v>
      </c>
      <c r="AC49" s="160">
        <v>12441.333333333334</v>
      </c>
      <c r="AD49" s="160">
        <v>12561</v>
      </c>
      <c r="AE49" s="160">
        <v>12432.111111111111</v>
      </c>
      <c r="AF49" s="160">
        <v>12482.77777777778</v>
      </c>
      <c r="AG49" s="160">
        <v>11858.111111111111</v>
      </c>
      <c r="AH49" s="160">
        <v>11483.888888888889</v>
      </c>
      <c r="AI49" s="160">
        <v>11372.666666666666</v>
      </c>
      <c r="AJ49" s="160">
        <v>12553.888888888889</v>
      </c>
      <c r="AK49" s="160">
        <v>12191.444444444445</v>
      </c>
      <c r="AL49" s="160">
        <v>9011.333333333334</v>
      </c>
      <c r="AM49" s="160">
        <v>12454.666666666666</v>
      </c>
      <c r="AN49" s="160">
        <v>14201.111111111111</v>
      </c>
      <c r="AO49" s="160">
        <v>13311.111111111111</v>
      </c>
      <c r="AP49" s="160">
        <v>14327.22222222222</v>
      </c>
      <c r="AQ49" s="160">
        <v>16302.333333333334</v>
      </c>
      <c r="AR49" s="160">
        <v>16455</v>
      </c>
      <c r="AS49" s="160">
        <v>15108.333333333334</v>
      </c>
      <c r="AT49" s="160">
        <v>14533.444444444445</v>
      </c>
      <c r="AU49" s="160">
        <v>14561.111111111111</v>
      </c>
      <c r="AV49" s="160">
        <v>14255.333333333334</v>
      </c>
      <c r="AW49" s="160">
        <v>12818.888888888889</v>
      </c>
      <c r="AX49" s="160"/>
      <c r="AY49" s="160"/>
      <c r="AZ49" s="160"/>
      <c r="BB49" s="128" t="s">
        <v>14</v>
      </c>
      <c r="BC49" s="160">
        <v>142220.33333333334</v>
      </c>
      <c r="BD49" s="160">
        <v>125547.33333333333</v>
      </c>
      <c r="BE49" s="160">
        <v>129577.33333333334</v>
      </c>
      <c r="BF49" s="160">
        <v>135129.66666666666</v>
      </c>
      <c r="BG49" s="160">
        <v>140629.6666666667</v>
      </c>
      <c r="BH49" s="160">
        <v>123902.55555555556</v>
      </c>
      <c r="BI49" s="160">
        <v>131512.8888888889</v>
      </c>
      <c r="BJ49" s="160">
        <v>138947.77777777778</v>
      </c>
      <c r="BK49" s="160">
        <v>140894.11111111112</v>
      </c>
      <c r="BL49" s="160">
        <v>71646.77777777778</v>
      </c>
      <c r="BM49" s="160">
        <v>93757.11111111112</v>
      </c>
      <c r="BN49" s="160">
        <v>137029.33333333334</v>
      </c>
      <c r="BO49" s="160">
        <v>129582.88888888888</v>
      </c>
      <c r="BP49" s="160">
        <v>131943</v>
      </c>
      <c r="BQ49" s="160">
        <v>172695.8888888889</v>
      </c>
      <c r="BR49" s="160">
        <v>187058</v>
      </c>
      <c r="BS49" s="160">
        <v>172727.77777777778</v>
      </c>
      <c r="BT49" s="160">
        <v>156081.44444444444</v>
      </c>
      <c r="BU49" s="160">
        <v>155889.11111111112</v>
      </c>
      <c r="BV49" s="160">
        <v>163262.11111111112</v>
      </c>
      <c r="BW49" s="160">
        <v>159248.88888888888</v>
      </c>
      <c r="BX49" s="160"/>
      <c r="BY49" s="160"/>
      <c r="BZ49" s="160"/>
    </row>
    <row r="50" spans="1:78" ht="15.75" thickBot="1">
      <c r="A50" s="131"/>
      <c r="B50" s="132" t="s">
        <v>16</v>
      </c>
      <c r="C50" s="127">
        <v>138861</v>
      </c>
      <c r="D50" s="127">
        <v>85508</v>
      </c>
      <c r="E50" s="127">
        <v>94899</v>
      </c>
      <c r="F50" s="127">
        <v>110126.33333333333</v>
      </c>
      <c r="G50" s="127">
        <v>138791.66666666666</v>
      </c>
      <c r="H50" s="127">
        <v>86216</v>
      </c>
      <c r="I50" s="127">
        <v>101582.66666666667</v>
      </c>
      <c r="J50" s="127">
        <v>90881.66666666667</v>
      </c>
      <c r="K50" s="127">
        <v>103952.66666666667</v>
      </c>
      <c r="L50" s="127">
        <v>26102.666666666668</v>
      </c>
      <c r="M50" s="127">
        <v>61961.333333333336</v>
      </c>
      <c r="N50" s="127">
        <v>132892.66666666666</v>
      </c>
      <c r="O50" s="127">
        <v>145015.66666666666</v>
      </c>
      <c r="P50" s="127">
        <v>96480.66666666667</v>
      </c>
      <c r="Q50" s="127">
        <v>169299.33333333334</v>
      </c>
      <c r="R50" s="127">
        <v>189009.33333333334</v>
      </c>
      <c r="S50" s="127">
        <v>204817</v>
      </c>
      <c r="T50" s="127">
        <v>148727.33333333334</v>
      </c>
      <c r="U50" s="127">
        <v>147789.33333333334</v>
      </c>
      <c r="V50" s="127">
        <v>163188.33333333334</v>
      </c>
      <c r="W50" s="127">
        <v>187046</v>
      </c>
      <c r="X50" s="127"/>
      <c r="Y50" s="127"/>
      <c r="Z50" s="127"/>
      <c r="AA50" s="134"/>
      <c r="AB50" s="126" t="s">
        <v>16</v>
      </c>
      <c r="AC50" s="158">
        <v>10961.666666666666</v>
      </c>
      <c r="AD50" s="158">
        <v>8557.333333333334</v>
      </c>
      <c r="AE50" s="158">
        <v>8139</v>
      </c>
      <c r="AF50" s="158">
        <v>10754</v>
      </c>
      <c r="AG50" s="158">
        <v>10850</v>
      </c>
      <c r="AH50" s="158">
        <v>8448.666666666666</v>
      </c>
      <c r="AI50" s="158">
        <v>8301</v>
      </c>
      <c r="AJ50" s="158">
        <v>8652.333333333334</v>
      </c>
      <c r="AK50" s="158">
        <v>8601</v>
      </c>
      <c r="AL50" s="158">
        <v>6037</v>
      </c>
      <c r="AM50" s="158">
        <v>7721.666666666667</v>
      </c>
      <c r="AN50" s="158">
        <v>11104.666666666666</v>
      </c>
      <c r="AO50" s="158">
        <v>11345</v>
      </c>
      <c r="AP50" s="158">
        <v>9941.666666666666</v>
      </c>
      <c r="AQ50" s="158">
        <v>11540.666666666666</v>
      </c>
      <c r="AR50" s="158">
        <v>14377.333333333334</v>
      </c>
      <c r="AS50" s="158">
        <v>12989.666666666666</v>
      </c>
      <c r="AT50" s="158">
        <v>12983.333333333334</v>
      </c>
      <c r="AU50" s="158">
        <v>11534.666666666666</v>
      </c>
      <c r="AV50" s="158">
        <v>14077.333333333334</v>
      </c>
      <c r="AW50" s="158">
        <v>12061.666666666666</v>
      </c>
      <c r="AX50" s="158"/>
      <c r="AY50" s="158"/>
      <c r="AZ50" s="158"/>
      <c r="BB50" s="126" t="s">
        <v>16</v>
      </c>
      <c r="BC50" s="158">
        <v>149822.66666666666</v>
      </c>
      <c r="BD50" s="158">
        <v>94065.33333333333</v>
      </c>
      <c r="BE50" s="158">
        <v>103038</v>
      </c>
      <c r="BF50" s="158">
        <v>120880.33333333333</v>
      </c>
      <c r="BG50" s="158">
        <v>149641.66666666666</v>
      </c>
      <c r="BH50" s="158">
        <v>94664.66666666667</v>
      </c>
      <c r="BI50" s="158">
        <v>109883.66666666667</v>
      </c>
      <c r="BJ50" s="158">
        <v>99534</v>
      </c>
      <c r="BK50" s="158">
        <v>112553.66666666667</v>
      </c>
      <c r="BL50" s="158">
        <v>32139.666666666668</v>
      </c>
      <c r="BM50" s="158">
        <v>69683</v>
      </c>
      <c r="BN50" s="158">
        <v>143997.3333333333</v>
      </c>
      <c r="BO50" s="158">
        <v>156360.66666666666</v>
      </c>
      <c r="BP50" s="158">
        <v>106422.33333333334</v>
      </c>
      <c r="BQ50" s="158">
        <v>180840</v>
      </c>
      <c r="BR50" s="158">
        <v>203386.6666666667</v>
      </c>
      <c r="BS50" s="158">
        <v>217806.66666666666</v>
      </c>
      <c r="BT50" s="158">
        <v>161710.66666666666</v>
      </c>
      <c r="BU50" s="158">
        <v>159324</v>
      </c>
      <c r="BV50" s="158">
        <v>177265.66666666666</v>
      </c>
      <c r="BW50" s="158">
        <v>199107.66666666666</v>
      </c>
      <c r="BX50" s="158"/>
      <c r="BY50" s="158"/>
      <c r="BZ50" s="158"/>
    </row>
    <row r="51" spans="1:78" ht="15.75" thickBot="1">
      <c r="A51" s="131"/>
      <c r="B51" s="161" t="s">
        <v>85</v>
      </c>
      <c r="C51" s="136">
        <f>AVERAGE(C36:C50)</f>
        <v>184710.51288063786</v>
      </c>
      <c r="D51" s="136">
        <f aca="true" t="shared" si="6" ref="D51:W51">AVERAGE(D36:D50)</f>
        <v>153952.3773393273</v>
      </c>
      <c r="E51" s="136">
        <f t="shared" si="6"/>
        <v>159755.71589139255</v>
      </c>
      <c r="F51" s="136">
        <f t="shared" si="6"/>
        <v>174507.102040922</v>
      </c>
      <c r="G51" s="136">
        <f t="shared" si="6"/>
        <v>190634.952327549</v>
      </c>
      <c r="H51" s="136">
        <f t="shared" si="6"/>
        <v>162553.84148061814</v>
      </c>
      <c r="I51" s="136">
        <f t="shared" si="6"/>
        <v>174251.86679357674</v>
      </c>
      <c r="J51" s="136">
        <f t="shared" si="6"/>
        <v>157749.9081671415</v>
      </c>
      <c r="K51" s="136">
        <f t="shared" si="6"/>
        <v>173913.0205792972</v>
      </c>
      <c r="L51" s="136">
        <f t="shared" si="6"/>
        <v>75227.02410429079</v>
      </c>
      <c r="M51" s="136">
        <f t="shared" si="6"/>
        <v>102041.09399982732</v>
      </c>
      <c r="N51" s="136">
        <f t="shared" si="6"/>
        <v>169226.22121643787</v>
      </c>
      <c r="O51" s="136">
        <f t="shared" si="6"/>
        <v>165393.61366658032</v>
      </c>
      <c r="P51" s="136">
        <f t="shared" si="6"/>
        <v>142375.90908831908</v>
      </c>
      <c r="Q51" s="136">
        <f t="shared" si="6"/>
        <v>215378.40526806528</v>
      </c>
      <c r="R51" s="136">
        <f t="shared" si="6"/>
        <v>231178.44610895275</v>
      </c>
      <c r="S51" s="136">
        <f>AVERAGE(S36:S50)</f>
        <v>231003.55455926788</v>
      </c>
      <c r="T51" s="136">
        <f>AVERAGE(T36:T50)</f>
        <v>202967.6843520677</v>
      </c>
      <c r="U51" s="136">
        <f>AVERAGE(U36:U50)</f>
        <v>203764.48848830184</v>
      </c>
      <c r="V51" s="136">
        <f>AVERAGE(V36:V50)</f>
        <v>215004.34773374774</v>
      </c>
      <c r="W51" s="136">
        <f t="shared" si="6"/>
        <v>223300.2708572909</v>
      </c>
      <c r="X51" s="136"/>
      <c r="Y51" s="136"/>
      <c r="Z51" s="136"/>
      <c r="AA51" s="134"/>
      <c r="AB51" s="135" t="s">
        <v>85</v>
      </c>
      <c r="AC51" s="162">
        <f>AVERAGE(AC36:AC50)</f>
        <v>30043.251620601623</v>
      </c>
      <c r="AD51" s="162">
        <f aca="true" t="shared" si="7" ref="AD51:AR51">AVERAGE(AD36:AD50)</f>
        <v>29377.213075813073</v>
      </c>
      <c r="AE51" s="162">
        <f t="shared" si="7"/>
        <v>28662.636257446255</v>
      </c>
      <c r="AF51" s="162">
        <f t="shared" si="7"/>
        <v>30669.168436501765</v>
      </c>
      <c r="AG51" s="162">
        <f t="shared" si="7"/>
        <v>30626.80810498144</v>
      </c>
      <c r="AH51" s="162">
        <f t="shared" si="7"/>
        <v>29468.796282482956</v>
      </c>
      <c r="AI51" s="162">
        <f t="shared" si="7"/>
        <v>29920.516099456105</v>
      </c>
      <c r="AJ51" s="162">
        <f t="shared" si="7"/>
        <v>27346.31027367694</v>
      </c>
      <c r="AK51" s="162">
        <f t="shared" si="7"/>
        <v>29388.006233272903</v>
      </c>
      <c r="AL51" s="162">
        <f t="shared" si="7"/>
        <v>22800.7712647846</v>
      </c>
      <c r="AM51" s="162">
        <f t="shared" si="7"/>
        <v>26656.546236726237</v>
      </c>
      <c r="AN51" s="162">
        <f t="shared" si="7"/>
        <v>31066.6965941466</v>
      </c>
      <c r="AO51" s="162">
        <f t="shared" si="7"/>
        <v>31125.752149702148</v>
      </c>
      <c r="AP51" s="162">
        <f t="shared" si="7"/>
        <v>31125.861508244845</v>
      </c>
      <c r="AQ51" s="162">
        <f t="shared" si="7"/>
        <v>34212.36348959683</v>
      </c>
      <c r="AR51" s="162">
        <f t="shared" si="7"/>
        <v>34881.47744971079</v>
      </c>
      <c r="AS51" s="162">
        <f>AVERAGE(AS36:AS50)</f>
        <v>34482.071290684624</v>
      </c>
      <c r="AT51" s="162">
        <f>AVERAGE(AT36:AT50)</f>
        <v>33719.34915479582</v>
      </c>
      <c r="AU51" s="162">
        <f>AVERAGE(AU36:AU50)</f>
        <v>32544.2005957006</v>
      </c>
      <c r="AV51" s="162">
        <f>AVERAGE(AV36:AV50)</f>
        <v>32618.660306483638</v>
      </c>
      <c r="AW51" s="162">
        <v>31700.22694811362</v>
      </c>
      <c r="AX51" s="162"/>
      <c r="AY51" s="162"/>
      <c r="AZ51" s="162"/>
      <c r="BB51" s="135" t="s">
        <v>96</v>
      </c>
      <c r="BC51" s="162">
        <f>AVERAGE(BC36:BC50)</f>
        <v>214753.7645012395</v>
      </c>
      <c r="BD51" s="162">
        <f aca="true" t="shared" si="8" ref="BD51:BW51">AVERAGE(BD36:BD50)</f>
        <v>183329.59041514044</v>
      </c>
      <c r="BE51" s="162">
        <f t="shared" si="8"/>
        <v>188418.3521488388</v>
      </c>
      <c r="BF51" s="162">
        <f t="shared" si="8"/>
        <v>205176.2704774238</v>
      </c>
      <c r="BG51" s="162">
        <f t="shared" si="8"/>
        <v>221261.76043253046</v>
      </c>
      <c r="BH51" s="162">
        <f t="shared" si="8"/>
        <v>192022.63776310105</v>
      </c>
      <c r="BI51" s="162">
        <f t="shared" si="8"/>
        <v>204172.38289303286</v>
      </c>
      <c r="BJ51" s="162">
        <f t="shared" si="8"/>
        <v>185096.21844081848</v>
      </c>
      <c r="BK51" s="162">
        <f t="shared" si="8"/>
        <v>203301.02681257017</v>
      </c>
      <c r="BL51" s="162">
        <f t="shared" si="8"/>
        <v>98027.79536907536</v>
      </c>
      <c r="BM51" s="162">
        <f t="shared" si="8"/>
        <v>128697.64023655358</v>
      </c>
      <c r="BN51" s="162">
        <f t="shared" si="8"/>
        <v>200292.91781058448</v>
      </c>
      <c r="BO51" s="162">
        <f t="shared" si="8"/>
        <v>196519.3658162825</v>
      </c>
      <c r="BP51" s="162">
        <f t="shared" si="8"/>
        <v>173501.77059656393</v>
      </c>
      <c r="BQ51" s="162">
        <f t="shared" si="8"/>
        <v>249590.76875766215</v>
      </c>
      <c r="BR51" s="162">
        <f t="shared" si="8"/>
        <v>266059.9235586636</v>
      </c>
      <c r="BS51" s="162">
        <f>AVERAGE(BS36:BS50)</f>
        <v>265485.6258499526</v>
      </c>
      <c r="BT51" s="162">
        <f>AVERAGE(BT36:BT50)</f>
        <v>236687.03350686346</v>
      </c>
      <c r="BU51" s="162">
        <f>AVERAGE(BU36:BU50)</f>
        <v>236308.68908400243</v>
      </c>
      <c r="BV51" s="162">
        <f>AVERAGE(BV36:BV50)</f>
        <v>247623.00804023136</v>
      </c>
      <c r="BW51" s="162">
        <f t="shared" si="8"/>
        <v>255000.4978054045</v>
      </c>
      <c r="BX51" s="162"/>
      <c r="BY51" s="162"/>
      <c r="BZ51" s="162"/>
    </row>
    <row r="52" spans="1:78" ht="15">
      <c r="A52" s="131"/>
      <c r="B52" s="163"/>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row>
    <row r="53" spans="2:78" ht="15">
      <c r="B53" s="169" t="s">
        <v>181</v>
      </c>
      <c r="BB53" s="149"/>
      <c r="BC53" s="154"/>
      <c r="BD53" s="154"/>
      <c r="BE53" s="154"/>
      <c r="BF53" s="154"/>
      <c r="BG53" s="154"/>
      <c r="BH53" s="131"/>
      <c r="BI53" s="154"/>
      <c r="BJ53" s="154"/>
      <c r="BK53" s="154"/>
      <c r="BZ53" s="131"/>
    </row>
    <row r="54" spans="2:78" ht="15">
      <c r="B54" s="169" t="s">
        <v>195</v>
      </c>
      <c r="BB54" s="149"/>
      <c r="BC54" s="154"/>
      <c r="BD54" s="154"/>
      <c r="BE54" s="154"/>
      <c r="BF54" s="154"/>
      <c r="BG54" s="154"/>
      <c r="BH54" s="131"/>
      <c r="BI54" s="154"/>
      <c r="BJ54" s="154"/>
      <c r="BK54" s="154"/>
      <c r="BZ54" s="131"/>
    </row>
    <row r="55" spans="2:63" ht="15">
      <c r="B55" s="169" t="s">
        <v>193</v>
      </c>
      <c r="BB55" s="149"/>
      <c r="BC55" s="154"/>
      <c r="BD55" s="154"/>
      <c r="BE55" s="154"/>
      <c r="BF55" s="154"/>
      <c r="BG55" s="154"/>
      <c r="BH55" s="131"/>
      <c r="BI55" s="154"/>
      <c r="BJ55" s="154"/>
      <c r="BK55" s="154"/>
    </row>
    <row r="56" spans="2:63" ht="14.25" customHeight="1">
      <c r="B56" s="149" t="s">
        <v>194</v>
      </c>
      <c r="BB56" s="149"/>
      <c r="BC56" s="154"/>
      <c r="BD56" s="154"/>
      <c r="BE56" s="154"/>
      <c r="BF56" s="154"/>
      <c r="BG56" s="154"/>
      <c r="BH56" s="131"/>
      <c r="BI56" s="154"/>
      <c r="BJ56" s="154"/>
      <c r="BK56" s="154"/>
    </row>
    <row r="57" spans="2:78" ht="14.25" customHeight="1">
      <c r="B57" s="169"/>
      <c r="BZ57" s="131"/>
    </row>
    <row r="58" ht="14.25" customHeight="1">
      <c r="B58" s="169"/>
    </row>
    <row r="59" ht="14.25" customHeight="1">
      <c r="BB59" s="169"/>
    </row>
    <row r="60" ht="14.25" customHeight="1">
      <c r="BB60" s="169"/>
    </row>
    <row r="61" ht="14.25" customHeight="1">
      <c r="B61" s="169"/>
    </row>
    <row r="62" spans="51:63" ht="15">
      <c r="AY62" s="157"/>
      <c r="AZ62" s="157"/>
      <c r="BA62" s="157"/>
      <c r="BB62" s="157"/>
      <c r="BH62" s="154"/>
      <c r="BI62" s="154"/>
      <c r="BJ62" s="154"/>
      <c r="BK62" s="154"/>
    </row>
    <row r="63" spans="50:63" ht="14.25" customHeight="1">
      <c r="AX63" s="169"/>
      <c r="AY63" s="157"/>
      <c r="AZ63" s="157"/>
      <c r="BA63" s="157"/>
      <c r="BB63" s="157"/>
      <c r="BH63" s="154"/>
      <c r="BI63" s="154"/>
      <c r="BJ63" s="154"/>
      <c r="BK63" s="154"/>
    </row>
    <row r="64" spans="51:63" ht="15">
      <c r="AY64" s="157"/>
      <c r="AZ64" s="157"/>
      <c r="BA64" s="157"/>
      <c r="BB64" s="157"/>
      <c r="BH64" s="154"/>
      <c r="BI64" s="154"/>
      <c r="BJ64" s="154"/>
      <c r="BK64" s="154"/>
    </row>
    <row r="65" spans="51:63" ht="15">
      <c r="AY65" s="157"/>
      <c r="AZ65" s="157"/>
      <c r="BA65" s="157"/>
      <c r="BB65" s="157"/>
      <c r="BH65" s="154"/>
      <c r="BI65" s="154"/>
      <c r="BJ65" s="154"/>
      <c r="BK65" s="154"/>
    </row>
    <row r="66" spans="51:63" ht="15">
      <c r="AY66" s="157"/>
      <c r="AZ66" s="157"/>
      <c r="BA66" s="157"/>
      <c r="BB66" s="157"/>
      <c r="BH66" s="154"/>
      <c r="BI66" s="154"/>
      <c r="BJ66" s="154"/>
      <c r="BK66" s="154"/>
    </row>
    <row r="67" spans="51:63" ht="15">
      <c r="AY67" s="157"/>
      <c r="AZ67" s="157"/>
      <c r="BA67" s="157"/>
      <c r="BB67" s="157"/>
      <c r="BH67" s="154"/>
      <c r="BI67" s="154"/>
      <c r="BJ67" s="154"/>
      <c r="BK67" s="154"/>
    </row>
  </sheetData>
  <sheetProtection/>
  <mergeCells count="73">
    <mergeCell ref="S4:V4"/>
    <mergeCell ref="S17:V17"/>
    <mergeCell ref="S34:V34"/>
    <mergeCell ref="BS4:BV4"/>
    <mergeCell ref="BS17:BV17"/>
    <mergeCell ref="BS34:BV34"/>
    <mergeCell ref="BK34:BN34"/>
    <mergeCell ref="AC17:AF17"/>
    <mergeCell ref="AG17:AJ17"/>
    <mergeCell ref="BO17:BR17"/>
    <mergeCell ref="B1:Z1"/>
    <mergeCell ref="B3:Z3"/>
    <mergeCell ref="AB3:AZ3"/>
    <mergeCell ref="BB3:BZ3"/>
    <mergeCell ref="B4:B5"/>
    <mergeCell ref="C4:F4"/>
    <mergeCell ref="G4:J4"/>
    <mergeCell ref="K4:N4"/>
    <mergeCell ref="AO4:AR4"/>
    <mergeCell ref="BG4:BJ4"/>
    <mergeCell ref="O4:R4"/>
    <mergeCell ref="AW4:AZ4"/>
    <mergeCell ref="BW4:BZ4"/>
    <mergeCell ref="BO4:BR4"/>
    <mergeCell ref="AB16:AZ16"/>
    <mergeCell ref="BK4:BN4"/>
    <mergeCell ref="BC4:BF4"/>
    <mergeCell ref="AS4:AV4"/>
    <mergeCell ref="AC4:AF4"/>
    <mergeCell ref="AG4:AJ4"/>
    <mergeCell ref="B34:B35"/>
    <mergeCell ref="W4:Z4"/>
    <mergeCell ref="AB17:AB18"/>
    <mergeCell ref="BO34:BR34"/>
    <mergeCell ref="BC34:BF34"/>
    <mergeCell ref="BG34:BJ34"/>
    <mergeCell ref="BB4:BB5"/>
    <mergeCell ref="B16:Z16"/>
    <mergeCell ref="BC17:BF17"/>
    <mergeCell ref="AB4:AB5"/>
    <mergeCell ref="BW34:BZ34"/>
    <mergeCell ref="BB34:BB35"/>
    <mergeCell ref="C34:F34"/>
    <mergeCell ref="K34:N34"/>
    <mergeCell ref="B33:Z33"/>
    <mergeCell ref="B17:B18"/>
    <mergeCell ref="C17:F17"/>
    <mergeCell ref="G17:J17"/>
    <mergeCell ref="G34:J34"/>
    <mergeCell ref="BW17:BZ17"/>
    <mergeCell ref="O17:R17"/>
    <mergeCell ref="O34:R34"/>
    <mergeCell ref="W34:Z34"/>
    <mergeCell ref="AK17:AN17"/>
    <mergeCell ref="AC34:AF34"/>
    <mergeCell ref="AG34:AJ34"/>
    <mergeCell ref="BK17:BN17"/>
    <mergeCell ref="AB34:AB35"/>
    <mergeCell ref="BG17:BJ17"/>
    <mergeCell ref="AW17:AZ17"/>
    <mergeCell ref="AK34:AN34"/>
    <mergeCell ref="AW34:AZ34"/>
    <mergeCell ref="AS34:AV34"/>
    <mergeCell ref="AK4:AN4"/>
    <mergeCell ref="BB16:BZ16"/>
    <mergeCell ref="AS17:AV17"/>
    <mergeCell ref="K17:N17"/>
    <mergeCell ref="W17:Z17"/>
    <mergeCell ref="AO34:AR34"/>
    <mergeCell ref="AO17:AR17"/>
    <mergeCell ref="BB17:BB18"/>
    <mergeCell ref="AB33:AZ33"/>
    <mergeCell ref="BB33:BZ33"/>
  </mergeCells>
  <hyperlinks>
    <hyperlink ref="A1" location="Indice!B5" display="Regresar"/>
  </hyperlinks>
  <printOptions/>
  <pageMargins left="0.2362204724409449" right="0.2362204724409449" top="0.7480314960629921" bottom="0.7480314960629921" header="0.31496062992125984" footer="0.31496062992125984"/>
  <pageSetup fitToHeight="1" fitToWidth="1" horizontalDpi="600" verticalDpi="600" orientation="landscape" paperSize="5" scale="18" r:id="rId1"/>
</worksheet>
</file>

<file path=xl/worksheets/sheet4.xml><?xml version="1.0" encoding="utf-8"?>
<worksheet xmlns="http://schemas.openxmlformats.org/spreadsheetml/2006/main" xmlns:r="http://schemas.openxmlformats.org/officeDocument/2006/relationships">
  <sheetPr>
    <pageSetUpPr fitToPage="1"/>
  </sheetPr>
  <dimension ref="A1:BK58"/>
  <sheetViews>
    <sheetView zoomScale="75" zoomScaleNormal="75" zoomScalePageLayoutView="0" workbookViewId="0" topLeftCell="G22">
      <selection activeCell="B59" sqref="B59"/>
    </sheetView>
  </sheetViews>
  <sheetFormatPr defaultColWidth="31.28125" defaultRowHeight="15"/>
  <cols>
    <col min="1" max="1" width="11.421875" style="1" customWidth="1"/>
    <col min="2" max="2" width="70.28125" style="6" customWidth="1"/>
    <col min="3" max="9" width="12.57421875" style="1" customWidth="1"/>
    <col min="10" max="10" width="13.7109375" style="1" customWidth="1"/>
    <col min="11" max="21" width="12.57421875" style="1" customWidth="1"/>
    <col min="22" max="23" width="17.140625" style="1" customWidth="1"/>
    <col min="24" max="24" width="11.421875" style="1" customWidth="1"/>
    <col min="25" max="25" width="16.8515625" style="1" bestFit="1" customWidth="1"/>
    <col min="26" max="221" width="11.421875" style="1" customWidth="1"/>
    <col min="222" max="222" width="70.28125" style="1" customWidth="1"/>
    <col min="223" max="233" width="12.57421875" style="1" customWidth="1"/>
    <col min="234" max="234" width="13.7109375" style="1" customWidth="1"/>
    <col min="235" max="241" width="12.57421875" style="1" customWidth="1"/>
    <col min="242" max="242" width="15.57421875" style="1" customWidth="1"/>
    <col min="243" max="16384" width="31.28125" style="1" customWidth="1"/>
  </cols>
  <sheetData>
    <row r="1" spans="1:63" s="154" customFormat="1" ht="24" thickBot="1">
      <c r="A1" s="117" t="s">
        <v>40</v>
      </c>
      <c r="B1" s="211" t="s">
        <v>188</v>
      </c>
      <c r="C1" s="212"/>
      <c r="D1" s="212"/>
      <c r="E1" s="212"/>
      <c r="F1" s="212"/>
      <c r="G1" s="212"/>
      <c r="H1" s="212"/>
      <c r="I1" s="212"/>
      <c r="J1" s="212"/>
      <c r="K1" s="212"/>
      <c r="L1" s="212"/>
      <c r="M1" s="212"/>
      <c r="N1" s="212"/>
      <c r="O1" s="212"/>
      <c r="P1" s="212"/>
      <c r="Q1" s="212"/>
      <c r="R1" s="212"/>
      <c r="S1" s="212"/>
      <c r="T1" s="212"/>
      <c r="U1" s="212"/>
      <c r="V1" s="212"/>
      <c r="W1" s="212"/>
      <c r="BC1" s="156"/>
      <c r="BD1" s="157"/>
      <c r="BE1" s="157"/>
      <c r="BF1" s="157"/>
      <c r="BG1" s="157"/>
      <c r="BH1" s="157"/>
      <c r="BI1" s="157"/>
      <c r="BJ1" s="157"/>
      <c r="BK1" s="157"/>
    </row>
    <row r="4" ht="15.75" thickBot="1"/>
    <row r="5" spans="1:23" ht="24" thickBot="1">
      <c r="A5" s="16"/>
      <c r="B5" s="214" t="s">
        <v>179</v>
      </c>
      <c r="C5" s="214"/>
      <c r="D5" s="214"/>
      <c r="E5" s="214"/>
      <c r="F5" s="214"/>
      <c r="G5" s="214"/>
      <c r="H5" s="214"/>
      <c r="I5" s="214"/>
      <c r="J5" s="214"/>
      <c r="K5" s="214"/>
      <c r="L5" s="214"/>
      <c r="M5" s="214"/>
      <c r="N5" s="214"/>
      <c r="O5" s="214"/>
      <c r="P5" s="214"/>
      <c r="Q5" s="214"/>
      <c r="R5" s="214"/>
      <c r="S5" s="214"/>
      <c r="T5" s="214"/>
      <c r="U5" s="214"/>
      <c r="V5" s="214"/>
      <c r="W5" s="214"/>
    </row>
    <row r="6" spans="2:23" ht="15.75" thickBot="1">
      <c r="B6" s="35"/>
      <c r="C6" s="34" t="s">
        <v>61</v>
      </c>
      <c r="D6" s="34" t="s">
        <v>87</v>
      </c>
      <c r="E6" s="34" t="s">
        <v>89</v>
      </c>
      <c r="F6" s="34" t="s">
        <v>91</v>
      </c>
      <c r="G6" s="34" t="s">
        <v>97</v>
      </c>
      <c r="H6" s="34" t="s">
        <v>101</v>
      </c>
      <c r="I6" s="34" t="s">
        <v>113</v>
      </c>
      <c r="J6" s="34" t="s">
        <v>114</v>
      </c>
      <c r="K6" s="34" t="s">
        <v>124</v>
      </c>
      <c r="L6" s="34" t="s">
        <v>130</v>
      </c>
      <c r="M6" s="34" t="s">
        <v>154</v>
      </c>
      <c r="N6" s="34" t="s">
        <v>163</v>
      </c>
      <c r="O6" s="34" t="s">
        <v>165</v>
      </c>
      <c r="P6" s="34" t="s">
        <v>166</v>
      </c>
      <c r="Q6" s="34" t="s">
        <v>167</v>
      </c>
      <c r="R6" s="34" t="s">
        <v>168</v>
      </c>
      <c r="S6" s="34" t="s">
        <v>175</v>
      </c>
      <c r="T6" s="34" t="s">
        <v>176</v>
      </c>
      <c r="U6" s="34" t="s">
        <v>177</v>
      </c>
      <c r="V6" s="34" t="s">
        <v>178</v>
      </c>
      <c r="W6" s="34" t="s">
        <v>187</v>
      </c>
    </row>
    <row r="7" spans="2:26" ht="15.75" thickBot="1">
      <c r="B7" s="57" t="s">
        <v>18</v>
      </c>
      <c r="C7" s="39">
        <v>4026766.177777778</v>
      </c>
      <c r="D7" s="39">
        <v>4151444.164835165</v>
      </c>
      <c r="E7" s="39">
        <v>4201593.706521738</v>
      </c>
      <c r="F7" s="39">
        <v>4616925.630434782</v>
      </c>
      <c r="G7" s="39">
        <v>4420577.622222222</v>
      </c>
      <c r="H7" s="39">
        <v>4495237.186813187</v>
      </c>
      <c r="I7" s="39">
        <v>4539012.4130434785</v>
      </c>
      <c r="J7" s="39">
        <v>4472277.315217392</v>
      </c>
      <c r="K7" s="39">
        <v>4202421.791208792</v>
      </c>
      <c r="L7" s="39">
        <v>2204649.076923077</v>
      </c>
      <c r="M7" s="39">
        <v>2990589.315217391</v>
      </c>
      <c r="N7" s="39">
        <v>4261590.902173913</v>
      </c>
      <c r="O7" s="39">
        <v>4109501.4</v>
      </c>
      <c r="P7" s="39">
        <v>3735677.956043956</v>
      </c>
      <c r="Q7" s="39">
        <v>4683343.271739131</v>
      </c>
      <c r="R7" s="39">
        <v>5018724.293478261</v>
      </c>
      <c r="S7" s="39">
        <v>4654422.622222222</v>
      </c>
      <c r="T7" s="39">
        <v>4715110.307692308</v>
      </c>
      <c r="U7" s="39">
        <v>4661620.043478261</v>
      </c>
      <c r="V7" s="39">
        <v>4923796.4130434785</v>
      </c>
      <c r="W7" s="39">
        <v>4687630.633333334</v>
      </c>
      <c r="Y7" s="184"/>
      <c r="Z7" s="184"/>
    </row>
    <row r="8" spans="2:26" ht="15.75" thickBot="1">
      <c r="B8" s="106" t="s">
        <v>0</v>
      </c>
      <c r="C8" s="107">
        <v>733388.9222222222</v>
      </c>
      <c r="D8" s="107">
        <v>583063.4615384615</v>
      </c>
      <c r="E8" s="107">
        <v>602875.1847826086</v>
      </c>
      <c r="F8" s="107">
        <v>634639.3586956522</v>
      </c>
      <c r="G8" s="107">
        <v>754739.4666666667</v>
      </c>
      <c r="H8" s="107">
        <v>609319.6263736264</v>
      </c>
      <c r="I8" s="107">
        <v>640493.6413043478</v>
      </c>
      <c r="J8" s="107">
        <v>589536.2282608695</v>
      </c>
      <c r="K8" s="107">
        <v>712387.901098901</v>
      </c>
      <c r="L8" s="107">
        <v>349690.2967032967</v>
      </c>
      <c r="M8" s="107">
        <v>453797.35869565216</v>
      </c>
      <c r="N8" s="107">
        <v>635751.9891304348</v>
      </c>
      <c r="O8" s="107">
        <v>694447.3888888889</v>
      </c>
      <c r="P8" s="107">
        <v>580269.098901099</v>
      </c>
      <c r="Q8" s="107">
        <v>777405.8586956522</v>
      </c>
      <c r="R8" s="107">
        <v>819981.9239130435</v>
      </c>
      <c r="S8" s="107">
        <v>894291.8888888889</v>
      </c>
      <c r="T8" s="107">
        <v>712761.4065934066</v>
      </c>
      <c r="U8" s="107">
        <v>711141.0434782609</v>
      </c>
      <c r="V8" s="107">
        <v>740448.0869565217</v>
      </c>
      <c r="W8" s="107">
        <v>841000.0333333333</v>
      </c>
      <c r="X8" s="102"/>
      <c r="Y8" s="184"/>
      <c r="Z8" s="184"/>
    </row>
    <row r="9" spans="2:26" ht="15.75" thickBot="1">
      <c r="B9" s="57" t="s">
        <v>5</v>
      </c>
      <c r="C9" s="108">
        <v>504341.47777777776</v>
      </c>
      <c r="D9" s="108">
        <v>449120.010989011</v>
      </c>
      <c r="E9" s="108">
        <v>462990.5</v>
      </c>
      <c r="F9" s="108">
        <v>505615.5</v>
      </c>
      <c r="G9" s="108">
        <v>535384.1222222223</v>
      </c>
      <c r="H9" s="108">
        <v>477798.8461538461</v>
      </c>
      <c r="I9" s="108">
        <v>494206.4130434783</v>
      </c>
      <c r="J9" s="108">
        <v>422844.01086956525</v>
      </c>
      <c r="K9" s="108">
        <v>437142.07692307694</v>
      </c>
      <c r="L9" s="108">
        <v>225963.2857142857</v>
      </c>
      <c r="M9" s="108">
        <v>304511.76086956525</v>
      </c>
      <c r="N9" s="108">
        <v>463587.6847826087</v>
      </c>
      <c r="O9" s="108">
        <v>453109.47777777776</v>
      </c>
      <c r="P9" s="108">
        <v>402176.6043956044</v>
      </c>
      <c r="Q9" s="108">
        <v>570687.6739130435</v>
      </c>
      <c r="R9" s="108">
        <v>613532.304347826</v>
      </c>
      <c r="S9" s="108">
        <v>614772.6</v>
      </c>
      <c r="T9" s="108">
        <v>565792.7802197802</v>
      </c>
      <c r="U9" s="108">
        <v>563818.6195652174</v>
      </c>
      <c r="V9" s="108">
        <v>592239.7391304348</v>
      </c>
      <c r="W9" s="108">
        <v>605208.1111111111</v>
      </c>
      <c r="Y9" s="184"/>
      <c r="Z9" s="184"/>
    </row>
    <row r="10" spans="2:26" ht="15" customHeight="1" thickBot="1">
      <c r="B10" s="33" t="s">
        <v>39</v>
      </c>
      <c r="C10" s="37">
        <f>SUM(C7:C9)</f>
        <v>5264496.577777778</v>
      </c>
      <c r="D10" s="37">
        <f aca="true" t="shared" si="0" ref="D10:U10">SUM(D7:D9)</f>
        <v>5183627.637362638</v>
      </c>
      <c r="E10" s="37">
        <f t="shared" si="0"/>
        <v>5267459.391304347</v>
      </c>
      <c r="F10" s="37">
        <f t="shared" si="0"/>
        <v>5757180.489130435</v>
      </c>
      <c r="G10" s="37">
        <f t="shared" si="0"/>
        <v>5710701.211111112</v>
      </c>
      <c r="H10" s="37">
        <f t="shared" si="0"/>
        <v>5582355.659340659</v>
      </c>
      <c r="I10" s="37">
        <f t="shared" si="0"/>
        <v>5673712.467391305</v>
      </c>
      <c r="J10" s="37">
        <f t="shared" si="0"/>
        <v>5484657.554347826</v>
      </c>
      <c r="K10" s="37">
        <f t="shared" si="0"/>
        <v>5351951.76923077</v>
      </c>
      <c r="L10" s="37">
        <f t="shared" si="0"/>
        <v>2780302.6593406596</v>
      </c>
      <c r="M10" s="37">
        <f t="shared" si="0"/>
        <v>3748898.434782609</v>
      </c>
      <c r="N10" s="37">
        <f t="shared" si="0"/>
        <v>5360930.576086956</v>
      </c>
      <c r="O10" s="37">
        <f t="shared" si="0"/>
        <v>5257058.266666667</v>
      </c>
      <c r="P10" s="37">
        <f t="shared" si="0"/>
        <v>4718123.659340659</v>
      </c>
      <c r="Q10" s="37">
        <f t="shared" si="0"/>
        <v>6031436.804347826</v>
      </c>
      <c r="R10" s="37">
        <f t="shared" si="0"/>
        <v>6452238.521739131</v>
      </c>
      <c r="S10" s="37">
        <f t="shared" si="0"/>
        <v>6163487.111111111</v>
      </c>
      <c r="T10" s="37">
        <f t="shared" si="0"/>
        <v>5993664.494505495</v>
      </c>
      <c r="U10" s="37">
        <f t="shared" si="0"/>
        <v>5936579.706521739</v>
      </c>
      <c r="V10" s="37">
        <f>SUM(V7:V9)</f>
        <v>6256484.239130435</v>
      </c>
      <c r="W10" s="37">
        <f>SUM(W7:W9)</f>
        <v>6133838.777777778</v>
      </c>
      <c r="Y10" s="184"/>
      <c r="Z10" s="184"/>
    </row>
    <row r="11" spans="2:24" ht="15">
      <c r="B11" s="1"/>
      <c r="C11" s="2"/>
      <c r="D11" s="2"/>
      <c r="E11" s="2"/>
      <c r="F11" s="2"/>
      <c r="G11" s="2"/>
      <c r="H11" s="2"/>
      <c r="I11" s="2"/>
      <c r="J11" s="2"/>
      <c r="K11" s="2"/>
      <c r="L11" s="2"/>
      <c r="M11" s="2"/>
      <c r="N11" s="2"/>
      <c r="O11" s="2"/>
      <c r="P11" s="2"/>
      <c r="Q11" s="2"/>
      <c r="R11" s="2"/>
      <c r="S11" s="2"/>
      <c r="T11" s="2"/>
      <c r="U11" s="2"/>
      <c r="V11" s="102"/>
      <c r="W11" s="2"/>
      <c r="X11" s="2"/>
    </row>
    <row r="12" ht="15.75" thickBot="1">
      <c r="B12" s="1"/>
    </row>
    <row r="13" spans="2:23" ht="24" thickBot="1">
      <c r="B13" s="214" t="s">
        <v>88</v>
      </c>
      <c r="C13" s="214"/>
      <c r="D13" s="214"/>
      <c r="E13" s="214"/>
      <c r="F13" s="214"/>
      <c r="G13" s="214"/>
      <c r="H13" s="214"/>
      <c r="I13" s="214"/>
      <c r="J13" s="214"/>
      <c r="K13" s="214"/>
      <c r="L13" s="214"/>
      <c r="M13" s="214"/>
      <c r="N13" s="214"/>
      <c r="O13" s="214"/>
      <c r="P13" s="214"/>
      <c r="Q13" s="214"/>
      <c r="R13" s="214"/>
      <c r="S13" s="214"/>
      <c r="T13" s="214"/>
      <c r="U13" s="214"/>
      <c r="V13" s="214"/>
      <c r="W13" s="214"/>
    </row>
    <row r="14" spans="2:23" ht="15.75" thickBot="1">
      <c r="B14" s="55" t="s">
        <v>18</v>
      </c>
      <c r="C14" s="35" t="s">
        <v>61</v>
      </c>
      <c r="D14" s="35" t="s">
        <v>87</v>
      </c>
      <c r="E14" s="35" t="s">
        <v>89</v>
      </c>
      <c r="F14" s="35" t="s">
        <v>91</v>
      </c>
      <c r="G14" s="35" t="s">
        <v>97</v>
      </c>
      <c r="H14" s="35" t="s">
        <v>101</v>
      </c>
      <c r="I14" s="35" t="s">
        <v>113</v>
      </c>
      <c r="J14" s="35" t="s">
        <v>114</v>
      </c>
      <c r="K14" s="35" t="s">
        <v>124</v>
      </c>
      <c r="L14" s="35" t="s">
        <v>130</v>
      </c>
      <c r="M14" s="35" t="s">
        <v>154</v>
      </c>
      <c r="N14" s="35" t="s">
        <v>163</v>
      </c>
      <c r="O14" s="34" t="s">
        <v>165</v>
      </c>
      <c r="P14" s="34" t="s">
        <v>166</v>
      </c>
      <c r="Q14" s="34" t="s">
        <v>167</v>
      </c>
      <c r="R14" s="34" t="s">
        <v>168</v>
      </c>
      <c r="S14" s="34" t="s">
        <v>175</v>
      </c>
      <c r="T14" s="34" t="s">
        <v>176</v>
      </c>
      <c r="U14" s="34" t="s">
        <v>177</v>
      </c>
      <c r="V14" s="34" t="s">
        <v>178</v>
      </c>
      <c r="W14" s="34" t="s">
        <v>187</v>
      </c>
    </row>
    <row r="15" spans="2:23" ht="15.75" thickBot="1">
      <c r="B15" s="40" t="s">
        <v>28</v>
      </c>
      <c r="C15" s="41">
        <v>6</v>
      </c>
      <c r="D15" s="41">
        <v>8</v>
      </c>
      <c r="E15" s="41">
        <v>8</v>
      </c>
      <c r="F15" s="41">
        <v>5</v>
      </c>
      <c r="G15" s="41">
        <v>4</v>
      </c>
      <c r="H15" s="41">
        <v>3</v>
      </c>
      <c r="I15" s="41">
        <v>8</v>
      </c>
      <c r="J15" s="41">
        <v>11</v>
      </c>
      <c r="K15" s="41">
        <v>7</v>
      </c>
      <c r="L15" s="41">
        <v>3</v>
      </c>
      <c r="M15" s="41">
        <v>3</v>
      </c>
      <c r="N15" s="41">
        <v>4</v>
      </c>
      <c r="O15" s="41">
        <v>4</v>
      </c>
      <c r="P15" s="41">
        <v>4</v>
      </c>
      <c r="Q15" s="41">
        <v>4</v>
      </c>
      <c r="R15" s="41">
        <v>5</v>
      </c>
      <c r="S15" s="41">
        <v>8</v>
      </c>
      <c r="T15" s="42">
        <v>7</v>
      </c>
      <c r="U15" s="42">
        <v>8</v>
      </c>
      <c r="V15" s="42">
        <v>8</v>
      </c>
      <c r="W15" s="42">
        <v>9</v>
      </c>
    </row>
    <row r="16" spans="2:23" ht="15.75" thickBot="1">
      <c r="B16" s="57" t="s">
        <v>29</v>
      </c>
      <c r="C16" s="58">
        <v>49</v>
      </c>
      <c r="D16" s="58">
        <v>63</v>
      </c>
      <c r="E16" s="58">
        <v>81</v>
      </c>
      <c r="F16" s="58">
        <v>95</v>
      </c>
      <c r="G16" s="58">
        <v>65</v>
      </c>
      <c r="H16" s="58">
        <v>110</v>
      </c>
      <c r="I16" s="58">
        <v>85</v>
      </c>
      <c r="J16" s="58">
        <v>104</v>
      </c>
      <c r="K16" s="58">
        <v>93</v>
      </c>
      <c r="L16" s="58">
        <v>47</v>
      </c>
      <c r="M16" s="58">
        <v>60</v>
      </c>
      <c r="N16" s="58">
        <v>91</v>
      </c>
      <c r="O16" s="58">
        <v>75</v>
      </c>
      <c r="P16" s="58">
        <v>84</v>
      </c>
      <c r="Q16" s="58">
        <v>110</v>
      </c>
      <c r="R16" s="58">
        <v>116</v>
      </c>
      <c r="S16" s="58">
        <v>108</v>
      </c>
      <c r="T16" s="59">
        <v>135</v>
      </c>
      <c r="U16" s="59">
        <v>125</v>
      </c>
      <c r="V16" s="59">
        <v>88</v>
      </c>
      <c r="W16" s="59">
        <v>84</v>
      </c>
    </row>
    <row r="17" spans="2:23" ht="15.75" thickBot="1">
      <c r="B17" s="40" t="s">
        <v>30</v>
      </c>
      <c r="C17" s="41">
        <v>35</v>
      </c>
      <c r="D17" s="41">
        <v>36</v>
      </c>
      <c r="E17" s="41">
        <v>27</v>
      </c>
      <c r="F17" s="41">
        <v>20</v>
      </c>
      <c r="G17" s="41">
        <v>25</v>
      </c>
      <c r="H17" s="41">
        <v>19</v>
      </c>
      <c r="I17" s="41">
        <v>20</v>
      </c>
      <c r="J17" s="41">
        <v>17</v>
      </c>
      <c r="K17" s="41">
        <v>11</v>
      </c>
      <c r="L17" s="41">
        <v>11</v>
      </c>
      <c r="M17" s="41">
        <v>5</v>
      </c>
      <c r="N17" s="41">
        <v>8</v>
      </c>
      <c r="O17" s="41">
        <v>12</v>
      </c>
      <c r="P17" s="41">
        <v>13</v>
      </c>
      <c r="Q17" s="41">
        <v>25</v>
      </c>
      <c r="R17" s="41">
        <v>14</v>
      </c>
      <c r="S17" s="41">
        <v>14</v>
      </c>
      <c r="T17" s="42">
        <v>10</v>
      </c>
      <c r="U17" s="42">
        <v>7</v>
      </c>
      <c r="V17" s="42">
        <v>22</v>
      </c>
      <c r="W17" s="42">
        <v>11</v>
      </c>
    </row>
    <row r="18" spans="2:23" ht="15.75" thickBot="1">
      <c r="B18" s="57" t="s">
        <v>31</v>
      </c>
      <c r="C18" s="58">
        <v>148</v>
      </c>
      <c r="D18" s="58">
        <v>149</v>
      </c>
      <c r="E18" s="58">
        <v>122</v>
      </c>
      <c r="F18" s="58">
        <v>149</v>
      </c>
      <c r="G18" s="58">
        <v>103</v>
      </c>
      <c r="H18" s="58">
        <v>140</v>
      </c>
      <c r="I18" s="58">
        <v>125</v>
      </c>
      <c r="J18" s="58">
        <v>127</v>
      </c>
      <c r="K18" s="58">
        <v>129</v>
      </c>
      <c r="L18" s="58">
        <v>69</v>
      </c>
      <c r="M18" s="58">
        <v>95</v>
      </c>
      <c r="N18" s="58">
        <v>144</v>
      </c>
      <c r="O18" s="58">
        <v>115</v>
      </c>
      <c r="P18" s="58">
        <v>145</v>
      </c>
      <c r="Q18" s="58">
        <v>170</v>
      </c>
      <c r="R18" s="58">
        <v>181</v>
      </c>
      <c r="S18" s="58">
        <v>153</v>
      </c>
      <c r="T18" s="59">
        <v>162</v>
      </c>
      <c r="U18" s="59">
        <v>184</v>
      </c>
      <c r="V18" s="59">
        <v>162</v>
      </c>
      <c r="W18" s="59">
        <v>123</v>
      </c>
    </row>
    <row r="19" spans="2:23" ht="15.75" thickBot="1">
      <c r="B19" s="40" t="s">
        <v>32</v>
      </c>
      <c r="C19" s="41">
        <v>171</v>
      </c>
      <c r="D19" s="41">
        <v>185</v>
      </c>
      <c r="E19" s="41">
        <v>176</v>
      </c>
      <c r="F19" s="41">
        <v>183</v>
      </c>
      <c r="G19" s="41">
        <v>174</v>
      </c>
      <c r="H19" s="41">
        <v>190</v>
      </c>
      <c r="I19" s="41">
        <v>203</v>
      </c>
      <c r="J19" s="41">
        <v>210</v>
      </c>
      <c r="K19" s="41">
        <v>167</v>
      </c>
      <c r="L19" s="41">
        <v>93</v>
      </c>
      <c r="M19" s="41">
        <v>161</v>
      </c>
      <c r="N19" s="41">
        <v>186</v>
      </c>
      <c r="O19" s="41">
        <v>174</v>
      </c>
      <c r="P19" s="41">
        <v>153</v>
      </c>
      <c r="Q19" s="41">
        <v>181</v>
      </c>
      <c r="R19" s="41">
        <v>231</v>
      </c>
      <c r="S19" s="41">
        <v>148</v>
      </c>
      <c r="T19" s="42">
        <v>201</v>
      </c>
      <c r="U19" s="42">
        <v>202</v>
      </c>
      <c r="V19" s="42">
        <v>202</v>
      </c>
      <c r="W19" s="42">
        <v>171</v>
      </c>
    </row>
    <row r="20" spans="2:23" ht="20.25" customHeight="1" thickBot="1">
      <c r="B20" s="57" t="s">
        <v>33</v>
      </c>
      <c r="C20" s="58">
        <v>484</v>
      </c>
      <c r="D20" s="58">
        <v>580</v>
      </c>
      <c r="E20" s="58">
        <v>492</v>
      </c>
      <c r="F20" s="58">
        <v>530</v>
      </c>
      <c r="G20" s="58">
        <v>482</v>
      </c>
      <c r="H20" s="58">
        <v>602</v>
      </c>
      <c r="I20" s="58">
        <v>534</v>
      </c>
      <c r="J20" s="58">
        <v>478</v>
      </c>
      <c r="K20" s="58">
        <v>455</v>
      </c>
      <c r="L20" s="58">
        <v>236</v>
      </c>
      <c r="M20" s="58">
        <v>368</v>
      </c>
      <c r="N20" s="58">
        <v>548</v>
      </c>
      <c r="O20" s="58">
        <v>479</v>
      </c>
      <c r="P20" s="58">
        <v>557</v>
      </c>
      <c r="Q20" s="58">
        <v>617</v>
      </c>
      <c r="R20" s="58">
        <v>633</v>
      </c>
      <c r="S20" s="58">
        <v>532</v>
      </c>
      <c r="T20" s="59">
        <v>576</v>
      </c>
      <c r="U20" s="59">
        <v>551</v>
      </c>
      <c r="V20" s="59">
        <v>497</v>
      </c>
      <c r="W20" s="59">
        <v>492</v>
      </c>
    </row>
    <row r="21" spans="2:23" ht="15.75" thickBot="1">
      <c r="B21" s="40" t="s">
        <v>185</v>
      </c>
      <c r="C21" s="56"/>
      <c r="D21" s="56"/>
      <c r="E21" s="56"/>
      <c r="F21" s="56"/>
      <c r="G21" s="56"/>
      <c r="H21" s="56"/>
      <c r="I21" s="56"/>
      <c r="J21" s="56"/>
      <c r="K21" s="56"/>
      <c r="L21" s="56"/>
      <c r="M21" s="56"/>
      <c r="N21" s="56"/>
      <c r="O21" s="56"/>
      <c r="P21" s="56"/>
      <c r="Q21" s="56"/>
      <c r="R21" s="56"/>
      <c r="S21" s="56"/>
      <c r="T21" s="56"/>
      <c r="U21" s="56"/>
      <c r="V21" s="42">
        <v>54</v>
      </c>
      <c r="W21" s="42">
        <v>35</v>
      </c>
    </row>
    <row r="22" spans="2:27" ht="15.75" thickBot="1">
      <c r="B22" s="33" t="s">
        <v>17</v>
      </c>
      <c r="C22" s="52">
        <f>SUM(C15:C20)</f>
        <v>893</v>
      </c>
      <c r="D22" s="52">
        <f aca="true" t="shared" si="1" ref="D22:S22">SUM(D15:D20)</f>
        <v>1021</v>
      </c>
      <c r="E22" s="52">
        <f t="shared" si="1"/>
        <v>906</v>
      </c>
      <c r="F22" s="52">
        <f t="shared" si="1"/>
        <v>982</v>
      </c>
      <c r="G22" s="52">
        <f t="shared" si="1"/>
        <v>853</v>
      </c>
      <c r="H22" s="52">
        <f t="shared" si="1"/>
        <v>1064</v>
      </c>
      <c r="I22" s="52">
        <f t="shared" si="1"/>
        <v>975</v>
      </c>
      <c r="J22" s="52">
        <f t="shared" si="1"/>
        <v>947</v>
      </c>
      <c r="K22" s="52">
        <f t="shared" si="1"/>
        <v>862</v>
      </c>
      <c r="L22" s="52">
        <f t="shared" si="1"/>
        <v>459</v>
      </c>
      <c r="M22" s="52">
        <f t="shared" si="1"/>
        <v>692</v>
      </c>
      <c r="N22" s="52">
        <f t="shared" si="1"/>
        <v>981</v>
      </c>
      <c r="O22" s="52">
        <f t="shared" si="1"/>
        <v>859</v>
      </c>
      <c r="P22" s="52">
        <f t="shared" si="1"/>
        <v>956</v>
      </c>
      <c r="Q22" s="52">
        <f t="shared" si="1"/>
        <v>1107</v>
      </c>
      <c r="R22" s="52">
        <f t="shared" si="1"/>
        <v>1180</v>
      </c>
      <c r="S22" s="52">
        <f t="shared" si="1"/>
        <v>963</v>
      </c>
      <c r="T22" s="52">
        <f>SUM(T15:T20)</f>
        <v>1091</v>
      </c>
      <c r="U22" s="52">
        <f>SUM(U15:U20)</f>
        <v>1077</v>
      </c>
      <c r="V22" s="52">
        <v>1033</v>
      </c>
      <c r="W22" s="52">
        <v>925</v>
      </c>
      <c r="X22" s="102"/>
      <c r="Y22" s="102"/>
      <c r="Z22" s="102"/>
      <c r="AA22" s="187"/>
    </row>
    <row r="23" spans="2:27" ht="21" customHeight="1" thickBot="1">
      <c r="B23" s="7"/>
      <c r="C23" s="27"/>
      <c r="D23" s="27"/>
      <c r="E23" s="27"/>
      <c r="F23" s="27"/>
      <c r="G23" s="27"/>
      <c r="H23" s="27"/>
      <c r="I23" s="27"/>
      <c r="J23" s="27"/>
      <c r="K23" s="27"/>
      <c r="L23" s="27"/>
      <c r="M23" s="27"/>
      <c r="N23" s="27"/>
      <c r="O23" s="27"/>
      <c r="P23" s="27"/>
      <c r="Q23" s="27"/>
      <c r="R23" s="27"/>
      <c r="S23" s="27"/>
      <c r="T23" s="27"/>
      <c r="U23" s="7"/>
      <c r="V23" s="7"/>
      <c r="W23" s="22"/>
      <c r="X23" s="102"/>
      <c r="Y23" s="102"/>
      <c r="Z23" s="102"/>
      <c r="AA23" s="187"/>
    </row>
    <row r="24" spans="2:26" ht="15.75" thickBot="1">
      <c r="B24" s="55" t="s">
        <v>0</v>
      </c>
      <c r="C24" s="35" t="s">
        <v>61</v>
      </c>
      <c r="D24" s="35" t="s">
        <v>87</v>
      </c>
      <c r="E24" s="35" t="s">
        <v>89</v>
      </c>
      <c r="F24" s="35" t="s">
        <v>91</v>
      </c>
      <c r="G24" s="35" t="s">
        <v>97</v>
      </c>
      <c r="H24" s="35" t="s">
        <v>101</v>
      </c>
      <c r="I24" s="35" t="s">
        <v>113</v>
      </c>
      <c r="J24" s="35" t="s">
        <v>114</v>
      </c>
      <c r="K24" s="35" t="s">
        <v>124</v>
      </c>
      <c r="L24" s="35" t="s">
        <v>130</v>
      </c>
      <c r="M24" s="35" t="s">
        <v>154</v>
      </c>
      <c r="N24" s="35" t="s">
        <v>163</v>
      </c>
      <c r="O24" s="34" t="s">
        <v>165</v>
      </c>
      <c r="P24" s="34" t="s">
        <v>166</v>
      </c>
      <c r="Q24" s="34" t="s">
        <v>167</v>
      </c>
      <c r="R24" s="34" t="s">
        <v>168</v>
      </c>
      <c r="S24" s="34" t="s">
        <v>175</v>
      </c>
      <c r="T24" s="34" t="s">
        <v>176</v>
      </c>
      <c r="U24" s="34" t="s">
        <v>177</v>
      </c>
      <c r="V24" s="34" t="s">
        <v>178</v>
      </c>
      <c r="W24" s="34" t="s">
        <v>187</v>
      </c>
      <c r="Y24" s="102"/>
      <c r="Z24" s="102"/>
    </row>
    <row r="25" spans="2:23" ht="15.75" thickBot="1">
      <c r="B25" s="40" t="s">
        <v>44</v>
      </c>
      <c r="C25" s="43">
        <v>46</v>
      </c>
      <c r="D25" s="43">
        <v>26</v>
      </c>
      <c r="E25" s="43">
        <v>30</v>
      </c>
      <c r="F25" s="43">
        <v>51</v>
      </c>
      <c r="G25" s="43">
        <v>29</v>
      </c>
      <c r="H25" s="43">
        <v>30</v>
      </c>
      <c r="I25" s="43">
        <v>25</v>
      </c>
      <c r="J25" s="43">
        <v>43</v>
      </c>
      <c r="K25" s="43">
        <v>52</v>
      </c>
      <c r="L25" s="43">
        <v>21</v>
      </c>
      <c r="M25" s="43">
        <v>18</v>
      </c>
      <c r="N25" s="43">
        <v>46</v>
      </c>
      <c r="O25" s="101">
        <v>43</v>
      </c>
      <c r="P25" s="101">
        <v>29</v>
      </c>
      <c r="Q25" s="101">
        <v>47</v>
      </c>
      <c r="R25" s="101">
        <v>56</v>
      </c>
      <c r="S25" s="43">
        <v>57</v>
      </c>
      <c r="T25" s="44">
        <v>32</v>
      </c>
      <c r="U25" s="44">
        <v>38</v>
      </c>
      <c r="V25" s="44">
        <v>41</v>
      </c>
      <c r="W25" s="44">
        <v>50</v>
      </c>
    </row>
    <row r="26" spans="2:23" ht="15.75" thickBot="1">
      <c r="B26" s="57" t="s">
        <v>53</v>
      </c>
      <c r="C26" s="60">
        <v>49</v>
      </c>
      <c r="D26" s="60">
        <v>44</v>
      </c>
      <c r="E26" s="60">
        <v>44</v>
      </c>
      <c r="F26" s="60">
        <v>48</v>
      </c>
      <c r="G26" s="60">
        <v>71</v>
      </c>
      <c r="H26" s="60">
        <v>46</v>
      </c>
      <c r="I26" s="60">
        <v>45</v>
      </c>
      <c r="J26" s="60">
        <v>45</v>
      </c>
      <c r="K26" s="60">
        <v>44</v>
      </c>
      <c r="L26" s="60">
        <v>48</v>
      </c>
      <c r="M26" s="60">
        <v>24</v>
      </c>
      <c r="N26" s="60">
        <v>52</v>
      </c>
      <c r="O26" s="60">
        <v>45</v>
      </c>
      <c r="P26" s="60">
        <v>48</v>
      </c>
      <c r="Q26" s="60">
        <v>78</v>
      </c>
      <c r="R26" s="60">
        <v>64</v>
      </c>
      <c r="S26" s="60">
        <v>62</v>
      </c>
      <c r="T26" s="61">
        <v>64</v>
      </c>
      <c r="U26" s="61">
        <v>55</v>
      </c>
      <c r="V26" s="61">
        <v>55</v>
      </c>
      <c r="W26" s="61">
        <v>44</v>
      </c>
    </row>
    <row r="27" spans="2:23" ht="15.75" thickBot="1">
      <c r="B27" s="40" t="s">
        <v>45</v>
      </c>
      <c r="C27" s="43">
        <v>91</v>
      </c>
      <c r="D27" s="43">
        <v>72</v>
      </c>
      <c r="E27" s="43">
        <v>72</v>
      </c>
      <c r="F27" s="43">
        <v>102</v>
      </c>
      <c r="G27" s="43">
        <v>87</v>
      </c>
      <c r="H27" s="43">
        <v>61</v>
      </c>
      <c r="I27" s="43">
        <v>73</v>
      </c>
      <c r="J27" s="43">
        <v>73</v>
      </c>
      <c r="K27" s="43">
        <v>92</v>
      </c>
      <c r="L27" s="43">
        <v>47</v>
      </c>
      <c r="M27" s="43">
        <v>49</v>
      </c>
      <c r="N27" s="43">
        <v>77</v>
      </c>
      <c r="O27" s="43">
        <v>68</v>
      </c>
      <c r="P27" s="43">
        <v>56</v>
      </c>
      <c r="Q27" s="43">
        <v>72</v>
      </c>
      <c r="R27" s="43">
        <v>92</v>
      </c>
      <c r="S27" s="43">
        <v>98</v>
      </c>
      <c r="T27" s="44">
        <v>82</v>
      </c>
      <c r="U27" s="44">
        <v>101</v>
      </c>
      <c r="V27" s="44">
        <v>85</v>
      </c>
      <c r="W27" s="44">
        <v>107</v>
      </c>
    </row>
    <row r="28" spans="2:23" ht="15.75" thickBot="1">
      <c r="B28" s="57" t="s">
        <v>111</v>
      </c>
      <c r="C28" s="60">
        <v>257</v>
      </c>
      <c r="D28" s="60">
        <v>233</v>
      </c>
      <c r="E28" s="60">
        <v>268</v>
      </c>
      <c r="F28" s="60">
        <v>268</v>
      </c>
      <c r="G28" s="60">
        <v>346</v>
      </c>
      <c r="H28" s="60">
        <v>273</v>
      </c>
      <c r="I28" s="60">
        <v>300</v>
      </c>
      <c r="J28" s="60">
        <v>266</v>
      </c>
      <c r="K28" s="60">
        <v>356</v>
      </c>
      <c r="L28" s="60">
        <v>154</v>
      </c>
      <c r="M28" s="60">
        <v>176</v>
      </c>
      <c r="N28" s="60">
        <v>265</v>
      </c>
      <c r="O28" s="60">
        <v>322</v>
      </c>
      <c r="P28" s="60">
        <v>254</v>
      </c>
      <c r="Q28" s="60">
        <v>358</v>
      </c>
      <c r="R28" s="60">
        <v>356</v>
      </c>
      <c r="S28" s="60">
        <v>390</v>
      </c>
      <c r="T28" s="61">
        <v>363</v>
      </c>
      <c r="U28" s="61">
        <v>371</v>
      </c>
      <c r="V28" s="61">
        <v>325</v>
      </c>
      <c r="W28" s="61">
        <v>378</v>
      </c>
    </row>
    <row r="29" spans="2:23" ht="15.75" thickBot="1">
      <c r="B29" s="45" t="s">
        <v>15</v>
      </c>
      <c r="C29" s="46">
        <v>13</v>
      </c>
      <c r="D29" s="46">
        <v>1</v>
      </c>
      <c r="E29" s="46">
        <v>11</v>
      </c>
      <c r="F29" s="46">
        <v>10</v>
      </c>
      <c r="G29" s="46">
        <v>17</v>
      </c>
      <c r="H29" s="46">
        <v>9</v>
      </c>
      <c r="I29" s="46">
        <v>14</v>
      </c>
      <c r="J29" s="46">
        <v>7</v>
      </c>
      <c r="K29" s="46">
        <v>13</v>
      </c>
      <c r="L29" s="46">
        <v>6</v>
      </c>
      <c r="M29" s="46">
        <v>2</v>
      </c>
      <c r="N29" s="46">
        <v>9</v>
      </c>
      <c r="O29" s="46">
        <v>20</v>
      </c>
      <c r="P29" s="46">
        <v>11</v>
      </c>
      <c r="Q29" s="46">
        <v>10</v>
      </c>
      <c r="R29" s="46">
        <v>6</v>
      </c>
      <c r="S29" s="46">
        <v>7</v>
      </c>
      <c r="T29" s="47">
        <v>3</v>
      </c>
      <c r="U29" s="47">
        <v>3</v>
      </c>
      <c r="V29" s="47">
        <v>0</v>
      </c>
      <c r="W29" s="47">
        <v>4</v>
      </c>
    </row>
    <row r="30" spans="2:23" ht="15.75" thickBot="1">
      <c r="B30" s="57" t="s">
        <v>37</v>
      </c>
      <c r="C30" s="60">
        <v>380</v>
      </c>
      <c r="D30" s="60">
        <v>338</v>
      </c>
      <c r="E30" s="60">
        <v>313</v>
      </c>
      <c r="F30" s="60">
        <v>342</v>
      </c>
      <c r="G30" s="60">
        <v>383</v>
      </c>
      <c r="H30" s="60">
        <v>396</v>
      </c>
      <c r="I30" s="60">
        <v>327</v>
      </c>
      <c r="J30" s="60">
        <v>318</v>
      </c>
      <c r="K30" s="60">
        <v>391</v>
      </c>
      <c r="L30" s="60">
        <v>226</v>
      </c>
      <c r="M30" s="60">
        <v>299</v>
      </c>
      <c r="N30" s="60">
        <v>378</v>
      </c>
      <c r="O30" s="60">
        <v>319</v>
      </c>
      <c r="P30" s="60">
        <v>374</v>
      </c>
      <c r="Q30" s="60">
        <v>498</v>
      </c>
      <c r="R30" s="60">
        <v>447</v>
      </c>
      <c r="S30" s="60">
        <v>434</v>
      </c>
      <c r="T30" s="61">
        <v>466</v>
      </c>
      <c r="U30" s="61">
        <v>437</v>
      </c>
      <c r="V30" s="61">
        <v>420</v>
      </c>
      <c r="W30" s="61">
        <v>459</v>
      </c>
    </row>
    <row r="31" spans="2:23" ht="15.75" thickBot="1">
      <c r="B31" s="45" t="s">
        <v>47</v>
      </c>
      <c r="C31" s="48">
        <v>216</v>
      </c>
      <c r="D31" s="48">
        <v>192</v>
      </c>
      <c r="E31" s="48">
        <v>179</v>
      </c>
      <c r="F31" s="48">
        <v>172</v>
      </c>
      <c r="G31" s="48">
        <v>208</v>
      </c>
      <c r="H31" s="48">
        <v>201</v>
      </c>
      <c r="I31" s="48">
        <v>154</v>
      </c>
      <c r="J31" s="48">
        <v>161</v>
      </c>
      <c r="K31" s="48">
        <v>198</v>
      </c>
      <c r="L31" s="48">
        <v>107</v>
      </c>
      <c r="M31" s="48">
        <v>113</v>
      </c>
      <c r="N31" s="48">
        <v>157</v>
      </c>
      <c r="O31" s="48">
        <v>195</v>
      </c>
      <c r="P31" s="48">
        <v>222</v>
      </c>
      <c r="Q31" s="48">
        <v>316</v>
      </c>
      <c r="R31" s="48">
        <v>278</v>
      </c>
      <c r="S31" s="48">
        <v>413</v>
      </c>
      <c r="T31" s="49">
        <v>314</v>
      </c>
      <c r="U31" s="49">
        <v>334</v>
      </c>
      <c r="V31" s="49">
        <v>250</v>
      </c>
      <c r="W31" s="49">
        <v>263</v>
      </c>
    </row>
    <row r="32" spans="2:23" ht="15.75" thickBot="1">
      <c r="B32" s="57" t="s">
        <v>48</v>
      </c>
      <c r="C32" s="60">
        <v>102</v>
      </c>
      <c r="D32" s="60">
        <v>115</v>
      </c>
      <c r="E32" s="60">
        <v>84</v>
      </c>
      <c r="F32" s="60">
        <v>90</v>
      </c>
      <c r="G32" s="60">
        <v>106</v>
      </c>
      <c r="H32" s="60">
        <v>92</v>
      </c>
      <c r="I32" s="60">
        <v>79</v>
      </c>
      <c r="J32" s="60">
        <v>73</v>
      </c>
      <c r="K32" s="60">
        <v>116</v>
      </c>
      <c r="L32" s="60">
        <v>74</v>
      </c>
      <c r="M32" s="60">
        <v>79</v>
      </c>
      <c r="N32" s="60">
        <v>90</v>
      </c>
      <c r="O32" s="60">
        <v>126</v>
      </c>
      <c r="P32" s="60">
        <v>130</v>
      </c>
      <c r="Q32" s="60">
        <v>161</v>
      </c>
      <c r="R32" s="60">
        <v>107</v>
      </c>
      <c r="S32" s="60">
        <v>167</v>
      </c>
      <c r="T32" s="61">
        <v>112</v>
      </c>
      <c r="U32" s="61">
        <v>116</v>
      </c>
      <c r="V32" s="61">
        <v>95</v>
      </c>
      <c r="W32" s="61">
        <v>105</v>
      </c>
    </row>
    <row r="33" spans="2:23" ht="15.75" thickBot="1">
      <c r="B33" s="45" t="s">
        <v>25</v>
      </c>
      <c r="C33" s="48">
        <v>82</v>
      </c>
      <c r="D33" s="48">
        <v>96</v>
      </c>
      <c r="E33" s="48">
        <v>97</v>
      </c>
      <c r="F33" s="48">
        <v>77</v>
      </c>
      <c r="G33" s="48">
        <v>104</v>
      </c>
      <c r="H33" s="48">
        <v>86</v>
      </c>
      <c r="I33" s="48">
        <v>93</v>
      </c>
      <c r="J33" s="48">
        <v>59</v>
      </c>
      <c r="K33" s="48">
        <v>107</v>
      </c>
      <c r="L33" s="48">
        <v>61</v>
      </c>
      <c r="M33" s="48">
        <v>74</v>
      </c>
      <c r="N33" s="48">
        <v>71</v>
      </c>
      <c r="O33" s="48">
        <v>100</v>
      </c>
      <c r="P33" s="48">
        <v>93</v>
      </c>
      <c r="Q33" s="48">
        <v>130</v>
      </c>
      <c r="R33" s="48">
        <v>96</v>
      </c>
      <c r="S33" s="48">
        <v>141</v>
      </c>
      <c r="T33" s="49">
        <v>95</v>
      </c>
      <c r="U33" s="49">
        <v>138</v>
      </c>
      <c r="V33" s="49">
        <v>75</v>
      </c>
      <c r="W33" s="49">
        <v>95</v>
      </c>
    </row>
    <row r="34" spans="2:23" ht="15.75" thickBot="1">
      <c r="B34" s="57" t="s">
        <v>49</v>
      </c>
      <c r="C34" s="60">
        <v>55</v>
      </c>
      <c r="D34" s="60">
        <v>53</v>
      </c>
      <c r="E34" s="60">
        <v>62</v>
      </c>
      <c r="F34" s="60">
        <v>54</v>
      </c>
      <c r="G34" s="60">
        <v>70</v>
      </c>
      <c r="H34" s="60">
        <v>56</v>
      </c>
      <c r="I34" s="60">
        <v>49</v>
      </c>
      <c r="J34" s="60">
        <v>52</v>
      </c>
      <c r="K34" s="60">
        <v>60</v>
      </c>
      <c r="L34" s="60">
        <v>46</v>
      </c>
      <c r="M34" s="60">
        <v>48</v>
      </c>
      <c r="N34" s="60">
        <v>51</v>
      </c>
      <c r="O34" s="60">
        <v>64</v>
      </c>
      <c r="P34" s="60">
        <v>69</v>
      </c>
      <c r="Q34" s="60">
        <v>95</v>
      </c>
      <c r="R34" s="60">
        <v>60</v>
      </c>
      <c r="S34" s="60">
        <v>105</v>
      </c>
      <c r="T34" s="61">
        <v>56</v>
      </c>
      <c r="U34" s="61">
        <v>66</v>
      </c>
      <c r="V34" s="61">
        <v>66</v>
      </c>
      <c r="W34" s="61">
        <v>59</v>
      </c>
    </row>
    <row r="35" spans="2:23" ht="15.75" thickBot="1">
      <c r="B35" s="45" t="s">
        <v>123</v>
      </c>
      <c r="C35" s="48">
        <v>114</v>
      </c>
      <c r="D35" s="48">
        <v>112</v>
      </c>
      <c r="E35" s="48">
        <v>89</v>
      </c>
      <c r="F35" s="48">
        <v>100</v>
      </c>
      <c r="G35" s="48">
        <v>103</v>
      </c>
      <c r="H35" s="48">
        <v>98</v>
      </c>
      <c r="I35" s="48">
        <v>74</v>
      </c>
      <c r="J35" s="48">
        <v>82</v>
      </c>
      <c r="K35" s="48">
        <v>112</v>
      </c>
      <c r="L35" s="48">
        <v>64</v>
      </c>
      <c r="M35" s="48">
        <v>61</v>
      </c>
      <c r="N35" s="48">
        <v>65</v>
      </c>
      <c r="O35" s="48">
        <v>67</v>
      </c>
      <c r="P35" s="48">
        <v>119</v>
      </c>
      <c r="Q35" s="48">
        <v>114</v>
      </c>
      <c r="R35" s="48">
        <v>113</v>
      </c>
      <c r="S35" s="48">
        <v>118</v>
      </c>
      <c r="T35" s="49">
        <v>119</v>
      </c>
      <c r="U35" s="49">
        <v>140</v>
      </c>
      <c r="V35" s="49">
        <v>101</v>
      </c>
      <c r="W35" s="49">
        <v>113</v>
      </c>
    </row>
    <row r="36" spans="2:23" ht="15.75" thickBot="1">
      <c r="B36" s="57" t="s">
        <v>54</v>
      </c>
      <c r="C36" s="60">
        <v>19</v>
      </c>
      <c r="D36" s="60">
        <v>22</v>
      </c>
      <c r="E36" s="60">
        <v>23</v>
      </c>
      <c r="F36" s="60">
        <v>26</v>
      </c>
      <c r="G36" s="60">
        <v>15</v>
      </c>
      <c r="H36" s="60">
        <v>25</v>
      </c>
      <c r="I36" s="60">
        <v>25</v>
      </c>
      <c r="J36" s="60">
        <v>11</v>
      </c>
      <c r="K36" s="60">
        <v>20</v>
      </c>
      <c r="L36" s="60">
        <v>19</v>
      </c>
      <c r="M36" s="60">
        <v>20</v>
      </c>
      <c r="N36" s="60">
        <v>22</v>
      </c>
      <c r="O36" s="60">
        <v>13</v>
      </c>
      <c r="P36" s="60">
        <v>16</v>
      </c>
      <c r="Q36" s="60">
        <v>30</v>
      </c>
      <c r="R36" s="60">
        <v>20</v>
      </c>
      <c r="S36" s="60">
        <v>19</v>
      </c>
      <c r="T36" s="61">
        <v>20</v>
      </c>
      <c r="U36" s="61">
        <v>24</v>
      </c>
      <c r="V36" s="61">
        <v>24</v>
      </c>
      <c r="W36" s="61">
        <v>15</v>
      </c>
    </row>
    <row r="37" spans="2:23" ht="15.75" thickBot="1">
      <c r="B37" s="53" t="s">
        <v>17</v>
      </c>
      <c r="C37" s="54">
        <f>SUM(C25:C36)</f>
        <v>1424</v>
      </c>
      <c r="D37" s="54">
        <f aca="true" t="shared" si="2" ref="D37:S37">SUM(D25:D36)</f>
        <v>1304</v>
      </c>
      <c r="E37" s="54">
        <f t="shared" si="2"/>
        <v>1272</v>
      </c>
      <c r="F37" s="54">
        <f t="shared" si="2"/>
        <v>1340</v>
      </c>
      <c r="G37" s="54">
        <f t="shared" si="2"/>
        <v>1539</v>
      </c>
      <c r="H37" s="54">
        <f t="shared" si="2"/>
        <v>1373</v>
      </c>
      <c r="I37" s="54">
        <f t="shared" si="2"/>
        <v>1258</v>
      </c>
      <c r="J37" s="54">
        <f t="shared" si="2"/>
        <v>1190</v>
      </c>
      <c r="K37" s="54">
        <f t="shared" si="2"/>
        <v>1561</v>
      </c>
      <c r="L37" s="54">
        <f t="shared" si="2"/>
        <v>873</v>
      </c>
      <c r="M37" s="54">
        <f t="shared" si="2"/>
        <v>963</v>
      </c>
      <c r="N37" s="54">
        <f t="shared" si="2"/>
        <v>1283</v>
      </c>
      <c r="O37" s="54">
        <f t="shared" si="2"/>
        <v>1382</v>
      </c>
      <c r="P37" s="54">
        <f t="shared" si="2"/>
        <v>1421</v>
      </c>
      <c r="Q37" s="54">
        <f t="shared" si="2"/>
        <v>1909</v>
      </c>
      <c r="R37" s="54">
        <f t="shared" si="2"/>
        <v>1695</v>
      </c>
      <c r="S37" s="54">
        <f t="shared" si="2"/>
        <v>2011</v>
      </c>
      <c r="T37" s="54">
        <f>SUM(T25:T36)</f>
        <v>1726</v>
      </c>
      <c r="U37" s="54">
        <f>SUM(U25:U36)</f>
        <v>1823</v>
      </c>
      <c r="V37" s="54">
        <f>SUM(V25:V36)</f>
        <v>1537</v>
      </c>
      <c r="W37" s="54">
        <v>1692</v>
      </c>
    </row>
    <row r="38" spans="2:24" ht="15.75" thickBot="1">
      <c r="B38" s="8"/>
      <c r="C38" s="28"/>
      <c r="D38" s="28"/>
      <c r="E38" s="28"/>
      <c r="F38" s="28"/>
      <c r="G38" s="28"/>
      <c r="H38" s="28"/>
      <c r="I38" s="28"/>
      <c r="J38" s="28"/>
      <c r="K38" s="28"/>
      <c r="L38" s="28"/>
      <c r="M38" s="28"/>
      <c r="N38" s="28"/>
      <c r="O38" s="28"/>
      <c r="P38" s="28"/>
      <c r="Q38" s="28"/>
      <c r="R38" s="28"/>
      <c r="S38" s="28"/>
      <c r="T38" s="28"/>
      <c r="U38" s="28"/>
      <c r="V38" s="28"/>
      <c r="W38" s="28"/>
      <c r="X38" s="28"/>
    </row>
    <row r="39" spans="2:23" ht="15.75" thickBot="1">
      <c r="B39" s="55" t="s">
        <v>86</v>
      </c>
      <c r="C39" s="35" t="s">
        <v>61</v>
      </c>
      <c r="D39" s="35" t="s">
        <v>87</v>
      </c>
      <c r="E39" s="35" t="s">
        <v>89</v>
      </c>
      <c r="F39" s="35" t="s">
        <v>91</v>
      </c>
      <c r="G39" s="35" t="s">
        <v>97</v>
      </c>
      <c r="H39" s="35" t="s">
        <v>101</v>
      </c>
      <c r="I39" s="35" t="s">
        <v>113</v>
      </c>
      <c r="J39" s="35" t="s">
        <v>114</v>
      </c>
      <c r="K39" s="35" t="s">
        <v>124</v>
      </c>
      <c r="L39" s="35" t="s">
        <v>130</v>
      </c>
      <c r="M39" s="35" t="s">
        <v>154</v>
      </c>
      <c r="N39" s="35" t="s">
        <v>163</v>
      </c>
      <c r="O39" s="34" t="s">
        <v>165</v>
      </c>
      <c r="P39" s="34" t="s">
        <v>166</v>
      </c>
      <c r="Q39" s="34" t="s">
        <v>167</v>
      </c>
      <c r="R39" s="34" t="s">
        <v>168</v>
      </c>
      <c r="S39" s="34" t="s">
        <v>175</v>
      </c>
      <c r="T39" s="34" t="s">
        <v>176</v>
      </c>
      <c r="U39" s="34" t="s">
        <v>177</v>
      </c>
      <c r="V39" s="34" t="s">
        <v>178</v>
      </c>
      <c r="W39" s="34" t="s">
        <v>187</v>
      </c>
    </row>
    <row r="40" spans="2:23" ht="15.75" thickBot="1">
      <c r="B40" s="57" t="s">
        <v>1</v>
      </c>
      <c r="C40" s="62">
        <v>56</v>
      </c>
      <c r="D40" s="62">
        <v>52</v>
      </c>
      <c r="E40" s="62">
        <v>52</v>
      </c>
      <c r="F40" s="62">
        <v>59</v>
      </c>
      <c r="G40" s="62">
        <v>53</v>
      </c>
      <c r="H40" s="62">
        <v>43</v>
      </c>
      <c r="I40" s="62">
        <v>59</v>
      </c>
      <c r="J40" s="62">
        <v>66</v>
      </c>
      <c r="K40" s="62">
        <v>61</v>
      </c>
      <c r="L40" s="62">
        <v>20</v>
      </c>
      <c r="M40" s="62">
        <v>24</v>
      </c>
      <c r="N40" s="62">
        <v>62</v>
      </c>
      <c r="O40" s="62">
        <v>47</v>
      </c>
      <c r="P40" s="62">
        <v>34</v>
      </c>
      <c r="Q40" s="62">
        <v>67</v>
      </c>
      <c r="R40" s="62">
        <v>66</v>
      </c>
      <c r="S40" s="63">
        <v>84</v>
      </c>
      <c r="T40" s="63">
        <v>58</v>
      </c>
      <c r="U40" s="63">
        <v>63</v>
      </c>
      <c r="V40" s="63">
        <v>83</v>
      </c>
      <c r="W40" s="63">
        <v>92</v>
      </c>
    </row>
    <row r="41" spans="2:23" ht="15.75" thickBot="1">
      <c r="B41" s="40" t="s">
        <v>6</v>
      </c>
      <c r="C41" s="50">
        <v>15</v>
      </c>
      <c r="D41" s="50">
        <v>10</v>
      </c>
      <c r="E41" s="50">
        <v>14</v>
      </c>
      <c r="F41" s="50">
        <v>14</v>
      </c>
      <c r="G41" s="50">
        <v>9</v>
      </c>
      <c r="H41" s="50">
        <v>40</v>
      </c>
      <c r="I41" s="50">
        <v>27</v>
      </c>
      <c r="J41" s="50">
        <v>28</v>
      </c>
      <c r="K41" s="50">
        <v>27</v>
      </c>
      <c r="L41" s="50">
        <v>18</v>
      </c>
      <c r="M41" s="50">
        <v>13</v>
      </c>
      <c r="N41" s="50">
        <v>21</v>
      </c>
      <c r="O41" s="50">
        <v>19</v>
      </c>
      <c r="P41" s="50">
        <v>27</v>
      </c>
      <c r="Q41" s="50">
        <v>38</v>
      </c>
      <c r="R41" s="50">
        <v>42</v>
      </c>
      <c r="S41" s="51">
        <v>35</v>
      </c>
      <c r="T41" s="51">
        <v>41</v>
      </c>
      <c r="U41" s="51">
        <v>41</v>
      </c>
      <c r="V41" s="51">
        <v>29</v>
      </c>
      <c r="W41" s="51">
        <v>36</v>
      </c>
    </row>
    <row r="42" spans="2:23" ht="15.75" thickBot="1">
      <c r="B42" s="57" t="s">
        <v>7</v>
      </c>
      <c r="C42" s="62">
        <v>59</v>
      </c>
      <c r="D42" s="62">
        <v>74</v>
      </c>
      <c r="E42" s="62">
        <v>69</v>
      </c>
      <c r="F42" s="62">
        <v>50</v>
      </c>
      <c r="G42" s="62">
        <v>33</v>
      </c>
      <c r="H42" s="62">
        <v>64</v>
      </c>
      <c r="I42" s="62">
        <v>74</v>
      </c>
      <c r="J42" s="62">
        <v>45</v>
      </c>
      <c r="K42" s="62">
        <v>38</v>
      </c>
      <c r="L42" s="62">
        <v>56</v>
      </c>
      <c r="M42" s="62">
        <v>46</v>
      </c>
      <c r="N42" s="62">
        <v>35</v>
      </c>
      <c r="O42" s="62">
        <v>40</v>
      </c>
      <c r="P42" s="62">
        <v>58</v>
      </c>
      <c r="Q42" s="62">
        <v>67</v>
      </c>
      <c r="R42" s="62">
        <v>46</v>
      </c>
      <c r="S42" s="63">
        <v>59</v>
      </c>
      <c r="T42" s="63">
        <v>68</v>
      </c>
      <c r="U42" s="63">
        <v>70</v>
      </c>
      <c r="V42" s="63">
        <v>60</v>
      </c>
      <c r="W42" s="63">
        <v>69</v>
      </c>
    </row>
    <row r="43" spans="2:23" ht="15.75" thickBot="1">
      <c r="B43" s="40" t="s">
        <v>55</v>
      </c>
      <c r="C43" s="50">
        <v>40</v>
      </c>
      <c r="D43" s="50">
        <v>43</v>
      </c>
      <c r="E43" s="50">
        <v>56</v>
      </c>
      <c r="F43" s="50">
        <v>48</v>
      </c>
      <c r="G43" s="50">
        <v>48</v>
      </c>
      <c r="H43" s="50">
        <v>40</v>
      </c>
      <c r="I43" s="50">
        <v>25</v>
      </c>
      <c r="J43" s="50">
        <v>32</v>
      </c>
      <c r="K43" s="50">
        <v>36</v>
      </c>
      <c r="L43" s="50">
        <v>36</v>
      </c>
      <c r="M43" s="50">
        <v>36</v>
      </c>
      <c r="N43" s="50">
        <v>32</v>
      </c>
      <c r="O43" s="50">
        <v>45</v>
      </c>
      <c r="P43" s="50">
        <v>65</v>
      </c>
      <c r="Q43" s="50">
        <v>56</v>
      </c>
      <c r="R43" s="50">
        <v>47</v>
      </c>
      <c r="S43" s="51">
        <v>64</v>
      </c>
      <c r="T43" s="51">
        <v>51</v>
      </c>
      <c r="U43" s="51">
        <v>54</v>
      </c>
      <c r="V43" s="51">
        <v>40</v>
      </c>
      <c r="W43" s="51">
        <v>33</v>
      </c>
    </row>
    <row r="44" spans="2:23" ht="15.75" thickBot="1">
      <c r="B44" s="57" t="s">
        <v>57</v>
      </c>
      <c r="C44" s="62">
        <v>463</v>
      </c>
      <c r="D44" s="62">
        <v>368</v>
      </c>
      <c r="E44" s="62">
        <v>425</v>
      </c>
      <c r="F44" s="62">
        <v>527</v>
      </c>
      <c r="G44" s="62">
        <v>483</v>
      </c>
      <c r="H44" s="62">
        <v>385</v>
      </c>
      <c r="I44" s="62">
        <v>491</v>
      </c>
      <c r="J44" s="62">
        <v>398</v>
      </c>
      <c r="K44" s="62">
        <v>438</v>
      </c>
      <c r="L44" s="62">
        <v>190</v>
      </c>
      <c r="M44" s="62">
        <v>298</v>
      </c>
      <c r="N44" s="62">
        <v>434</v>
      </c>
      <c r="O44" s="62">
        <v>398</v>
      </c>
      <c r="P44" s="62">
        <v>340</v>
      </c>
      <c r="Q44" s="62">
        <v>455</v>
      </c>
      <c r="R44" s="62">
        <v>545</v>
      </c>
      <c r="S44" s="63">
        <v>474</v>
      </c>
      <c r="T44" s="63">
        <v>363</v>
      </c>
      <c r="U44" s="63">
        <v>405</v>
      </c>
      <c r="V44" s="63">
        <v>391</v>
      </c>
      <c r="W44" s="63">
        <v>413</v>
      </c>
    </row>
    <row r="45" spans="2:23" ht="15.75" thickBot="1">
      <c r="B45" s="40" t="s">
        <v>9</v>
      </c>
      <c r="C45" s="50">
        <v>72</v>
      </c>
      <c r="D45" s="50">
        <v>77</v>
      </c>
      <c r="E45" s="50">
        <v>66</v>
      </c>
      <c r="F45" s="50">
        <v>86</v>
      </c>
      <c r="G45" s="50">
        <v>74</v>
      </c>
      <c r="H45" s="50">
        <v>63</v>
      </c>
      <c r="I45" s="50">
        <v>76</v>
      </c>
      <c r="J45" s="50">
        <v>91</v>
      </c>
      <c r="K45" s="50">
        <v>51</v>
      </c>
      <c r="L45" s="50">
        <v>44</v>
      </c>
      <c r="M45" s="50">
        <v>41</v>
      </c>
      <c r="N45" s="50">
        <v>53</v>
      </c>
      <c r="O45" s="50">
        <v>81</v>
      </c>
      <c r="P45" s="50">
        <v>48</v>
      </c>
      <c r="Q45" s="50">
        <v>88</v>
      </c>
      <c r="R45" s="50">
        <v>97</v>
      </c>
      <c r="S45" s="51">
        <v>94</v>
      </c>
      <c r="T45" s="51">
        <v>102</v>
      </c>
      <c r="U45" s="51">
        <v>71</v>
      </c>
      <c r="V45" s="51">
        <v>91</v>
      </c>
      <c r="W45" s="51">
        <v>94</v>
      </c>
    </row>
    <row r="46" spans="2:23" ht="15.75" thickBot="1">
      <c r="B46" s="57" t="s">
        <v>56</v>
      </c>
      <c r="C46" s="62">
        <v>106</v>
      </c>
      <c r="D46" s="62">
        <v>124</v>
      </c>
      <c r="E46" s="62">
        <v>94</v>
      </c>
      <c r="F46" s="62">
        <v>101</v>
      </c>
      <c r="G46" s="62">
        <v>101</v>
      </c>
      <c r="H46" s="62">
        <v>111</v>
      </c>
      <c r="I46" s="62">
        <v>125</v>
      </c>
      <c r="J46" s="62">
        <v>131</v>
      </c>
      <c r="K46" s="62">
        <v>114</v>
      </c>
      <c r="L46" s="62">
        <v>51</v>
      </c>
      <c r="M46" s="62">
        <v>65</v>
      </c>
      <c r="N46" s="62">
        <v>117</v>
      </c>
      <c r="O46" s="62">
        <v>97</v>
      </c>
      <c r="P46" s="62">
        <v>110</v>
      </c>
      <c r="Q46" s="62">
        <v>132</v>
      </c>
      <c r="R46" s="62">
        <v>163</v>
      </c>
      <c r="S46" s="63">
        <v>117</v>
      </c>
      <c r="T46" s="63">
        <v>118</v>
      </c>
      <c r="U46" s="63">
        <v>143</v>
      </c>
      <c r="V46" s="63">
        <v>114</v>
      </c>
      <c r="W46" s="63">
        <v>129</v>
      </c>
    </row>
    <row r="47" spans="2:23" ht="15.75" thickBot="1">
      <c r="B47" s="40" t="s">
        <v>51</v>
      </c>
      <c r="C47" s="50">
        <v>72</v>
      </c>
      <c r="D47" s="50">
        <v>92</v>
      </c>
      <c r="E47" s="50">
        <v>96</v>
      </c>
      <c r="F47" s="50">
        <v>64</v>
      </c>
      <c r="G47" s="50">
        <v>74</v>
      </c>
      <c r="H47" s="50">
        <v>96</v>
      </c>
      <c r="I47" s="50">
        <v>90</v>
      </c>
      <c r="J47" s="50">
        <v>67</v>
      </c>
      <c r="K47" s="50">
        <v>76</v>
      </c>
      <c r="L47" s="50">
        <v>65</v>
      </c>
      <c r="M47" s="50">
        <v>86</v>
      </c>
      <c r="N47" s="50">
        <v>67</v>
      </c>
      <c r="O47" s="50">
        <v>90</v>
      </c>
      <c r="P47" s="50">
        <v>116</v>
      </c>
      <c r="Q47" s="50">
        <v>148</v>
      </c>
      <c r="R47" s="50">
        <v>82</v>
      </c>
      <c r="S47" s="51">
        <v>98</v>
      </c>
      <c r="T47" s="51">
        <v>126</v>
      </c>
      <c r="U47" s="51">
        <v>120</v>
      </c>
      <c r="V47" s="51">
        <v>90</v>
      </c>
      <c r="W47" s="51">
        <v>60</v>
      </c>
    </row>
    <row r="48" spans="2:23" ht="15.75" thickBot="1">
      <c r="B48" s="57" t="s">
        <v>2</v>
      </c>
      <c r="C48" s="62">
        <v>41</v>
      </c>
      <c r="D48" s="62">
        <v>39</v>
      </c>
      <c r="E48" s="62">
        <v>39</v>
      </c>
      <c r="F48" s="62">
        <v>48</v>
      </c>
      <c r="G48" s="62">
        <v>55</v>
      </c>
      <c r="H48" s="62">
        <v>37</v>
      </c>
      <c r="I48" s="62">
        <v>38</v>
      </c>
      <c r="J48" s="62">
        <v>48</v>
      </c>
      <c r="K48" s="62">
        <v>51</v>
      </c>
      <c r="L48" s="62">
        <v>39</v>
      </c>
      <c r="M48" s="62">
        <v>27</v>
      </c>
      <c r="N48" s="62">
        <v>42</v>
      </c>
      <c r="O48" s="62">
        <v>42</v>
      </c>
      <c r="P48" s="62">
        <v>58</v>
      </c>
      <c r="Q48" s="62">
        <v>62</v>
      </c>
      <c r="R48" s="62">
        <v>52</v>
      </c>
      <c r="S48" s="63">
        <v>65</v>
      </c>
      <c r="T48" s="63">
        <v>55</v>
      </c>
      <c r="U48" s="63">
        <v>69</v>
      </c>
      <c r="V48" s="63">
        <v>45</v>
      </c>
      <c r="W48" s="63">
        <v>63</v>
      </c>
    </row>
    <row r="49" spans="2:23" ht="15.75" thickBot="1">
      <c r="B49" s="40" t="s">
        <v>90</v>
      </c>
      <c r="C49" s="56"/>
      <c r="D49" s="56"/>
      <c r="E49" s="50">
        <v>24</v>
      </c>
      <c r="F49" s="50">
        <v>26</v>
      </c>
      <c r="G49" s="50">
        <v>18</v>
      </c>
      <c r="H49" s="50">
        <v>21</v>
      </c>
      <c r="I49" s="50">
        <v>20</v>
      </c>
      <c r="J49" s="50">
        <v>26</v>
      </c>
      <c r="K49" s="50">
        <v>22</v>
      </c>
      <c r="L49" s="50">
        <v>15</v>
      </c>
      <c r="M49" s="50">
        <v>11</v>
      </c>
      <c r="N49" s="50">
        <v>31</v>
      </c>
      <c r="O49" s="50">
        <v>17</v>
      </c>
      <c r="P49" s="50">
        <v>40</v>
      </c>
      <c r="Q49" s="50">
        <v>41</v>
      </c>
      <c r="R49" s="50">
        <v>31</v>
      </c>
      <c r="S49" s="51">
        <v>24</v>
      </c>
      <c r="T49" s="51">
        <v>46</v>
      </c>
      <c r="U49" s="51">
        <v>36</v>
      </c>
      <c r="V49" s="51">
        <v>36</v>
      </c>
      <c r="W49" s="51">
        <v>30</v>
      </c>
    </row>
    <row r="50" spans="2:23" ht="15.75" thickBot="1">
      <c r="B50" s="57" t="s">
        <v>58</v>
      </c>
      <c r="C50" s="62">
        <v>359</v>
      </c>
      <c r="D50" s="62">
        <v>379</v>
      </c>
      <c r="E50" s="62">
        <v>307</v>
      </c>
      <c r="F50" s="62">
        <v>297</v>
      </c>
      <c r="G50" s="62">
        <v>351</v>
      </c>
      <c r="H50" s="62">
        <v>268</v>
      </c>
      <c r="I50" s="62">
        <v>262</v>
      </c>
      <c r="J50" s="62">
        <v>198</v>
      </c>
      <c r="K50" s="62">
        <v>264</v>
      </c>
      <c r="L50" s="62">
        <v>125</v>
      </c>
      <c r="M50" s="62">
        <v>143</v>
      </c>
      <c r="N50" s="62">
        <v>230</v>
      </c>
      <c r="O50" s="62">
        <v>213</v>
      </c>
      <c r="P50" s="62">
        <v>254</v>
      </c>
      <c r="Q50" s="62">
        <v>372</v>
      </c>
      <c r="R50" s="62">
        <v>401</v>
      </c>
      <c r="S50" s="63">
        <v>350</v>
      </c>
      <c r="T50" s="63">
        <v>298</v>
      </c>
      <c r="U50" s="63">
        <v>306</v>
      </c>
      <c r="V50" s="63">
        <v>326</v>
      </c>
      <c r="W50" s="63">
        <v>276</v>
      </c>
    </row>
    <row r="51" spans="2:23" ht="15.75" thickBot="1">
      <c r="B51" s="40" t="s">
        <v>13</v>
      </c>
      <c r="C51" s="50">
        <v>26</v>
      </c>
      <c r="D51" s="50">
        <v>21</v>
      </c>
      <c r="E51" s="50">
        <v>23</v>
      </c>
      <c r="F51" s="50">
        <v>27</v>
      </c>
      <c r="G51" s="50">
        <v>41</v>
      </c>
      <c r="H51" s="50">
        <v>24</v>
      </c>
      <c r="I51" s="50">
        <v>30</v>
      </c>
      <c r="J51" s="50">
        <v>22</v>
      </c>
      <c r="K51" s="50">
        <v>32</v>
      </c>
      <c r="L51" s="50">
        <v>13</v>
      </c>
      <c r="M51" s="50">
        <v>13</v>
      </c>
      <c r="N51" s="50">
        <v>26</v>
      </c>
      <c r="O51" s="50">
        <v>32</v>
      </c>
      <c r="P51" s="50">
        <v>36</v>
      </c>
      <c r="Q51" s="50">
        <v>35</v>
      </c>
      <c r="R51" s="50">
        <v>38</v>
      </c>
      <c r="S51" s="51">
        <v>51</v>
      </c>
      <c r="T51" s="51">
        <v>27</v>
      </c>
      <c r="U51" s="51">
        <v>42</v>
      </c>
      <c r="V51" s="51">
        <v>38</v>
      </c>
      <c r="W51" s="51">
        <v>44</v>
      </c>
    </row>
    <row r="52" spans="2:23" ht="15.75" thickBot="1">
      <c r="B52" s="57" t="s">
        <v>52</v>
      </c>
      <c r="C52" s="62">
        <v>20</v>
      </c>
      <c r="D52" s="62">
        <v>10</v>
      </c>
      <c r="E52" s="62">
        <v>8</v>
      </c>
      <c r="F52" s="62">
        <v>9</v>
      </c>
      <c r="G52" s="62">
        <v>12</v>
      </c>
      <c r="H52" s="62">
        <v>9</v>
      </c>
      <c r="I52" s="62">
        <v>7</v>
      </c>
      <c r="J52" s="62">
        <v>6</v>
      </c>
      <c r="K52" s="62">
        <v>24</v>
      </c>
      <c r="L52" s="62">
        <v>4</v>
      </c>
      <c r="M52" s="62">
        <v>6</v>
      </c>
      <c r="N52" s="62">
        <v>10</v>
      </c>
      <c r="O52" s="62">
        <v>18</v>
      </c>
      <c r="P52" s="62">
        <v>15</v>
      </c>
      <c r="Q52" s="62">
        <v>13</v>
      </c>
      <c r="R52" s="62">
        <v>12</v>
      </c>
      <c r="S52" s="63">
        <v>14</v>
      </c>
      <c r="T52" s="63">
        <v>8</v>
      </c>
      <c r="U52" s="63">
        <v>14</v>
      </c>
      <c r="V52" s="63">
        <v>9</v>
      </c>
      <c r="W52" s="63">
        <v>20</v>
      </c>
    </row>
    <row r="53" spans="2:23" ht="15.75" thickBot="1">
      <c r="B53" s="40" t="s">
        <v>14</v>
      </c>
      <c r="C53" s="50">
        <v>10</v>
      </c>
      <c r="D53" s="50">
        <v>11</v>
      </c>
      <c r="E53" s="50">
        <v>6</v>
      </c>
      <c r="F53" s="50">
        <v>3</v>
      </c>
      <c r="G53" s="50">
        <v>8</v>
      </c>
      <c r="H53" s="50">
        <v>8</v>
      </c>
      <c r="I53" s="50">
        <v>3</v>
      </c>
      <c r="J53" s="50">
        <v>10</v>
      </c>
      <c r="K53" s="50">
        <v>6</v>
      </c>
      <c r="L53" s="50">
        <v>5</v>
      </c>
      <c r="M53" s="50">
        <v>8</v>
      </c>
      <c r="N53" s="50">
        <v>8</v>
      </c>
      <c r="O53" s="50">
        <v>5</v>
      </c>
      <c r="P53" s="50">
        <v>12</v>
      </c>
      <c r="Q53" s="50">
        <v>6</v>
      </c>
      <c r="R53" s="50">
        <v>4</v>
      </c>
      <c r="S53" s="51">
        <v>5</v>
      </c>
      <c r="T53" s="51">
        <v>14</v>
      </c>
      <c r="U53" s="51">
        <v>9</v>
      </c>
      <c r="V53" s="51">
        <v>18</v>
      </c>
      <c r="W53" s="51">
        <v>9</v>
      </c>
    </row>
    <row r="54" spans="2:23" ht="15.75" thickBot="1">
      <c r="B54" s="57" t="s">
        <v>16</v>
      </c>
      <c r="C54" s="62">
        <v>2</v>
      </c>
      <c r="D54" s="62">
        <v>2</v>
      </c>
      <c r="E54" s="62">
        <v>0</v>
      </c>
      <c r="F54" s="62">
        <v>1</v>
      </c>
      <c r="G54" s="62">
        <v>2</v>
      </c>
      <c r="H54" s="62">
        <v>2</v>
      </c>
      <c r="I54" s="62">
        <v>1</v>
      </c>
      <c r="J54" s="62">
        <v>4</v>
      </c>
      <c r="K54" s="62">
        <v>2</v>
      </c>
      <c r="L54" s="62">
        <v>2</v>
      </c>
      <c r="M54" s="62">
        <v>1</v>
      </c>
      <c r="N54" s="62">
        <v>0</v>
      </c>
      <c r="O54" s="62">
        <v>0</v>
      </c>
      <c r="P54" s="62">
        <v>1</v>
      </c>
      <c r="Q54" s="62">
        <v>2</v>
      </c>
      <c r="R54" s="62">
        <v>2</v>
      </c>
      <c r="S54" s="63">
        <v>2</v>
      </c>
      <c r="T54" s="63">
        <v>1</v>
      </c>
      <c r="U54" s="63">
        <v>2</v>
      </c>
      <c r="V54" s="63">
        <v>6</v>
      </c>
      <c r="W54" s="63">
        <v>1</v>
      </c>
    </row>
    <row r="55" spans="2:25" ht="15.75" thickBot="1">
      <c r="B55" s="33" t="s">
        <v>17</v>
      </c>
      <c r="C55" s="52">
        <f>SUM(C40:C54)</f>
        <v>1341</v>
      </c>
      <c r="D55" s="52">
        <f aca="true" t="shared" si="3" ref="D55:R55">SUM(D40:D54)</f>
        <v>1302</v>
      </c>
      <c r="E55" s="52">
        <f t="shared" si="3"/>
        <v>1279</v>
      </c>
      <c r="F55" s="52">
        <f t="shared" si="3"/>
        <v>1360</v>
      </c>
      <c r="G55" s="52">
        <f t="shared" si="3"/>
        <v>1362</v>
      </c>
      <c r="H55" s="52">
        <f t="shared" si="3"/>
        <v>1211</v>
      </c>
      <c r="I55" s="52">
        <f t="shared" si="3"/>
        <v>1328</v>
      </c>
      <c r="J55" s="52">
        <f t="shared" si="3"/>
        <v>1172</v>
      </c>
      <c r="K55" s="52">
        <f t="shared" si="3"/>
        <v>1242</v>
      </c>
      <c r="L55" s="52">
        <f t="shared" si="3"/>
        <v>683</v>
      </c>
      <c r="M55" s="52">
        <f t="shared" si="3"/>
        <v>818</v>
      </c>
      <c r="N55" s="52">
        <f t="shared" si="3"/>
        <v>1168</v>
      </c>
      <c r="O55" s="52">
        <f t="shared" si="3"/>
        <v>1144</v>
      </c>
      <c r="P55" s="52">
        <f t="shared" si="3"/>
        <v>1214</v>
      </c>
      <c r="Q55" s="52">
        <f t="shared" si="3"/>
        <v>1582</v>
      </c>
      <c r="R55" s="52">
        <f t="shared" si="3"/>
        <v>1628</v>
      </c>
      <c r="S55" s="52">
        <v>1536</v>
      </c>
      <c r="T55" s="52">
        <f>SUM(T40:T54)</f>
        <v>1376</v>
      </c>
      <c r="U55" s="52">
        <f>SUM(U40:U54)</f>
        <v>1445</v>
      </c>
      <c r="V55" s="52">
        <f>SUM(V40:V54)</f>
        <v>1376</v>
      </c>
      <c r="W55" s="52">
        <f>SUM(W40:W54)</f>
        <v>1369</v>
      </c>
      <c r="Y55" s="102"/>
    </row>
    <row r="56" ht="15">
      <c r="B56" s="3" t="s">
        <v>112</v>
      </c>
    </row>
    <row r="57" ht="15">
      <c r="B57" s="12" t="s">
        <v>194</v>
      </c>
    </row>
    <row r="58" spans="3:20" ht="15">
      <c r="C58" s="2"/>
      <c r="D58" s="2"/>
      <c r="E58" s="2"/>
      <c r="F58" s="2"/>
      <c r="G58" s="2"/>
      <c r="H58" s="2"/>
      <c r="I58" s="2"/>
      <c r="J58" s="2"/>
      <c r="K58" s="2"/>
      <c r="L58" s="2"/>
      <c r="M58" s="2"/>
      <c r="N58" s="2"/>
      <c r="O58" s="2"/>
      <c r="P58" s="2"/>
      <c r="Q58" s="2"/>
      <c r="R58" s="2"/>
      <c r="S58" s="2"/>
      <c r="T58" s="2"/>
    </row>
  </sheetData>
  <sheetProtection/>
  <mergeCells count="3">
    <mergeCell ref="B5:W5"/>
    <mergeCell ref="B13:W13"/>
    <mergeCell ref="B1:W1"/>
  </mergeCells>
  <hyperlinks>
    <hyperlink ref="A1" location="Indice!B5"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37" r:id="rId1"/>
</worksheet>
</file>

<file path=xl/worksheets/sheet5.xml><?xml version="1.0" encoding="utf-8"?>
<worksheet xmlns="http://schemas.openxmlformats.org/spreadsheetml/2006/main" xmlns:r="http://schemas.openxmlformats.org/officeDocument/2006/relationships">
  <dimension ref="A3:AL75"/>
  <sheetViews>
    <sheetView zoomScale="62" zoomScaleNormal="62" zoomScalePageLayoutView="0" workbookViewId="0" topLeftCell="A23">
      <selection activeCell="B75" sqref="B75"/>
    </sheetView>
  </sheetViews>
  <sheetFormatPr defaultColWidth="11.421875" defaultRowHeight="15"/>
  <cols>
    <col min="1" max="1" width="11.421875" style="2" customWidth="1"/>
    <col min="2" max="2" width="49.421875" style="1" customWidth="1"/>
    <col min="3" max="3" width="23.28125" style="18" customWidth="1"/>
    <col min="4" max="4" width="13.28125" style="1" customWidth="1"/>
    <col min="5" max="5" width="13.7109375" style="1" customWidth="1"/>
    <col min="6" max="6" width="13.28125" style="1" customWidth="1"/>
    <col min="7" max="7" width="13.421875" style="1" customWidth="1"/>
    <col min="8" max="8" width="13.8515625" style="1" customWidth="1"/>
    <col min="9" max="9" width="13.28125" style="1" customWidth="1"/>
    <col min="10" max="10" width="13.00390625" style="1" customWidth="1"/>
    <col min="11" max="11" width="13.421875" style="1" customWidth="1"/>
    <col min="12" max="12" width="13.7109375" style="1" customWidth="1"/>
    <col min="13" max="13" width="17.8515625" style="1" customWidth="1"/>
    <col min="14" max="14" width="13.421875" style="1" customWidth="1"/>
    <col min="15" max="15" width="13.7109375" style="1" customWidth="1"/>
    <col min="16" max="16" width="14.140625" style="1" customWidth="1"/>
    <col min="17" max="18" width="13.28125" style="1" customWidth="1"/>
    <col min="19" max="23" width="13.8515625" style="1" customWidth="1"/>
    <col min="24" max="24" width="14.28125" style="4" customWidth="1"/>
    <col min="25" max="27" width="13.421875" style="1" customWidth="1"/>
    <col min="28" max="28" width="12.7109375" style="2" customWidth="1"/>
    <col min="29" max="29" width="22.57421875" style="102" customWidth="1"/>
    <col min="30" max="30" width="15.57421875" style="102" customWidth="1"/>
    <col min="31" max="31" width="12.28125" style="2" customWidth="1"/>
    <col min="32" max="32" width="13.7109375" style="2" bestFit="1" customWidth="1"/>
    <col min="33" max="33" width="15.28125" style="1" customWidth="1"/>
    <col min="34" max="16384" width="11.421875" style="1" customWidth="1"/>
  </cols>
  <sheetData>
    <row r="2" ht="15.75" thickBot="1"/>
    <row r="3" spans="1:27" ht="24" thickBot="1">
      <c r="A3" s="19" t="s">
        <v>40</v>
      </c>
      <c r="B3" s="221" t="s">
        <v>155</v>
      </c>
      <c r="C3" s="222"/>
      <c r="D3" s="222"/>
      <c r="E3" s="222"/>
      <c r="F3" s="222"/>
      <c r="G3" s="222"/>
      <c r="H3" s="222"/>
      <c r="I3" s="222"/>
      <c r="J3" s="222"/>
      <c r="K3" s="222"/>
      <c r="L3" s="222"/>
      <c r="M3" s="222"/>
      <c r="N3" s="222"/>
      <c r="O3" s="222"/>
      <c r="P3" s="222"/>
      <c r="Q3" s="222"/>
      <c r="R3" s="222"/>
      <c r="S3" s="222"/>
      <c r="T3" s="222"/>
      <c r="U3" s="222"/>
      <c r="V3" s="222"/>
      <c r="W3" s="222"/>
      <c r="X3" s="222"/>
      <c r="Y3" s="222"/>
      <c r="Z3" s="222"/>
      <c r="AA3" s="223"/>
    </row>
    <row r="4" ht="15.75" thickBot="1"/>
    <row r="5" spans="2:27" ht="15.75" thickBot="1">
      <c r="B5" s="216" t="s">
        <v>156</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row>
    <row r="6" spans="2:27" ht="15.75" thickBot="1">
      <c r="B6" s="217" t="s">
        <v>131</v>
      </c>
      <c r="C6" s="219" t="s">
        <v>132</v>
      </c>
      <c r="D6" s="216">
        <v>2018</v>
      </c>
      <c r="E6" s="216"/>
      <c r="F6" s="216"/>
      <c r="G6" s="216"/>
      <c r="H6" s="216">
        <v>2019</v>
      </c>
      <c r="I6" s="216"/>
      <c r="J6" s="216"/>
      <c r="K6" s="216"/>
      <c r="L6" s="216">
        <v>2020</v>
      </c>
      <c r="M6" s="216"/>
      <c r="N6" s="216"/>
      <c r="O6" s="216"/>
      <c r="P6" s="216">
        <v>2021</v>
      </c>
      <c r="Q6" s="216"/>
      <c r="R6" s="216"/>
      <c r="S6" s="216"/>
      <c r="T6" s="216">
        <v>2022</v>
      </c>
      <c r="U6" s="216"/>
      <c r="V6" s="216"/>
      <c r="W6" s="216"/>
      <c r="X6" s="216">
        <v>2023</v>
      </c>
      <c r="Y6" s="216"/>
      <c r="Z6" s="216"/>
      <c r="AA6" s="216"/>
    </row>
    <row r="7" spans="2:27" ht="15.75" thickBot="1">
      <c r="B7" s="217"/>
      <c r="C7" s="219"/>
      <c r="D7" s="34" t="s">
        <v>42</v>
      </c>
      <c r="E7" s="34" t="s">
        <v>43</v>
      </c>
      <c r="F7" s="34" t="s">
        <v>60</v>
      </c>
      <c r="G7" s="34" t="s">
        <v>59</v>
      </c>
      <c r="H7" s="34" t="s">
        <v>42</v>
      </c>
      <c r="I7" s="34" t="s">
        <v>43</v>
      </c>
      <c r="J7" s="34" t="s">
        <v>60</v>
      </c>
      <c r="K7" s="35" t="s">
        <v>59</v>
      </c>
      <c r="L7" s="34" t="s">
        <v>42</v>
      </c>
      <c r="M7" s="34" t="s">
        <v>43</v>
      </c>
      <c r="N7" s="34" t="s">
        <v>60</v>
      </c>
      <c r="O7" s="35" t="s">
        <v>59</v>
      </c>
      <c r="P7" s="34" t="s">
        <v>42</v>
      </c>
      <c r="Q7" s="34" t="s">
        <v>43</v>
      </c>
      <c r="R7" s="34" t="s">
        <v>60</v>
      </c>
      <c r="S7" s="35" t="s">
        <v>59</v>
      </c>
      <c r="T7" s="34" t="s">
        <v>42</v>
      </c>
      <c r="U7" s="34" t="s">
        <v>43</v>
      </c>
      <c r="V7" s="34" t="s">
        <v>60</v>
      </c>
      <c r="W7" s="116" t="s">
        <v>59</v>
      </c>
      <c r="X7" s="34" t="s">
        <v>42</v>
      </c>
      <c r="Y7" s="34" t="s">
        <v>43</v>
      </c>
      <c r="Z7" s="34" t="s">
        <v>60</v>
      </c>
      <c r="AA7" s="35" t="s">
        <v>59</v>
      </c>
    </row>
    <row r="8" spans="2:35" ht="15.75" thickBot="1">
      <c r="B8" s="32" t="s">
        <v>133</v>
      </c>
      <c r="C8" s="64" t="s">
        <v>134</v>
      </c>
      <c r="D8" s="65">
        <v>114178</v>
      </c>
      <c r="E8" s="65">
        <v>73465</v>
      </c>
      <c r="F8" s="65">
        <v>98732</v>
      </c>
      <c r="G8" s="65">
        <v>121440</v>
      </c>
      <c r="H8" s="65">
        <v>149255</v>
      </c>
      <c r="I8" s="65">
        <v>85422</v>
      </c>
      <c r="J8" s="65">
        <v>109909</v>
      </c>
      <c r="K8" s="65">
        <v>108347</v>
      </c>
      <c r="L8" s="65">
        <v>132979</v>
      </c>
      <c r="M8" s="65">
        <v>3814</v>
      </c>
      <c r="N8" s="65">
        <v>10396</v>
      </c>
      <c r="O8" s="65">
        <v>34409</v>
      </c>
      <c r="P8" s="66">
        <v>46254</v>
      </c>
      <c r="Q8" s="65">
        <v>28258</v>
      </c>
      <c r="R8" s="65">
        <v>62228</v>
      </c>
      <c r="S8" s="65">
        <v>86471</v>
      </c>
      <c r="T8" s="65">
        <v>99596</v>
      </c>
      <c r="U8" s="65">
        <v>66753</v>
      </c>
      <c r="V8" s="65">
        <v>71280</v>
      </c>
      <c r="W8" s="65">
        <v>81515</v>
      </c>
      <c r="X8" s="65">
        <v>98044</v>
      </c>
      <c r="Y8" s="65"/>
      <c r="Z8" s="65"/>
      <c r="AA8" s="65"/>
      <c r="AB8" s="17"/>
      <c r="AC8" s="103"/>
      <c r="AD8" s="103"/>
      <c r="AE8" s="100"/>
      <c r="AF8" s="100"/>
      <c r="AG8" s="100"/>
      <c r="AH8" s="2"/>
      <c r="AI8" s="13"/>
    </row>
    <row r="9" spans="2:35" ht="15.75" thickBot="1">
      <c r="B9" s="38" t="s">
        <v>136</v>
      </c>
      <c r="C9" s="71" t="s">
        <v>137</v>
      </c>
      <c r="D9" s="72">
        <v>191814</v>
      </c>
      <c r="E9" s="72">
        <v>135569</v>
      </c>
      <c r="F9" s="72">
        <v>166938</v>
      </c>
      <c r="G9" s="72">
        <v>175519</v>
      </c>
      <c r="H9" s="72">
        <v>219486</v>
      </c>
      <c r="I9" s="72">
        <v>156645</v>
      </c>
      <c r="J9" s="72">
        <v>201776</v>
      </c>
      <c r="K9" s="72">
        <v>198854</v>
      </c>
      <c r="L9" s="72">
        <v>240089</v>
      </c>
      <c r="M9" s="72">
        <v>19117</v>
      </c>
      <c r="N9" s="72">
        <v>50029</v>
      </c>
      <c r="O9" s="72">
        <v>122491</v>
      </c>
      <c r="P9" s="73">
        <v>124735</v>
      </c>
      <c r="Q9" s="72">
        <v>109477</v>
      </c>
      <c r="R9" s="72">
        <v>192355</v>
      </c>
      <c r="S9" s="72">
        <v>235334</v>
      </c>
      <c r="T9" s="72">
        <v>232309</v>
      </c>
      <c r="U9" s="72">
        <v>201278</v>
      </c>
      <c r="V9" s="72">
        <v>222860</v>
      </c>
      <c r="W9" s="72">
        <v>210855</v>
      </c>
      <c r="X9" s="72">
        <v>233257</v>
      </c>
      <c r="Y9" s="72"/>
      <c r="Z9" s="72"/>
      <c r="AA9" s="72"/>
      <c r="AB9" s="103"/>
      <c r="AC9" s="103"/>
      <c r="AD9" s="103"/>
      <c r="AE9" s="100"/>
      <c r="AF9" s="100"/>
      <c r="AG9" s="20"/>
      <c r="AH9" s="2"/>
      <c r="AI9" s="13"/>
    </row>
    <row r="10" spans="2:35" ht="15.75" thickBot="1">
      <c r="B10" s="32" t="s">
        <v>184</v>
      </c>
      <c r="C10" s="64" t="s">
        <v>34</v>
      </c>
      <c r="D10" s="65">
        <v>267601</v>
      </c>
      <c r="E10" s="65">
        <v>221586</v>
      </c>
      <c r="F10" s="65">
        <v>253568</v>
      </c>
      <c r="G10" s="65">
        <v>277167</v>
      </c>
      <c r="H10" s="65">
        <v>280056</v>
      </c>
      <c r="I10" s="65">
        <v>260523</v>
      </c>
      <c r="J10" s="65">
        <v>278533</v>
      </c>
      <c r="K10" s="65">
        <v>260207</v>
      </c>
      <c r="L10" s="65">
        <v>264360</v>
      </c>
      <c r="M10" s="65">
        <v>40270</v>
      </c>
      <c r="N10" s="65">
        <v>83589</v>
      </c>
      <c r="O10" s="65">
        <v>160136</v>
      </c>
      <c r="P10" s="66">
        <v>144100</v>
      </c>
      <c r="Q10" s="65">
        <v>132783</v>
      </c>
      <c r="R10" s="65">
        <v>228602</v>
      </c>
      <c r="S10" s="65">
        <v>249812</v>
      </c>
      <c r="T10" s="65">
        <v>247138</v>
      </c>
      <c r="U10" s="65">
        <v>234383</v>
      </c>
      <c r="V10" s="65">
        <v>244239</v>
      </c>
      <c r="W10" s="65">
        <v>259958</v>
      </c>
      <c r="X10" s="65">
        <v>266997</v>
      </c>
      <c r="Y10" s="65"/>
      <c r="Z10" s="65"/>
      <c r="AA10" s="65"/>
      <c r="AB10" s="103"/>
      <c r="AC10" s="103"/>
      <c r="AD10" s="103"/>
      <c r="AE10" s="100"/>
      <c r="AF10" s="100"/>
      <c r="AG10" s="20"/>
      <c r="AH10" s="2"/>
      <c r="AI10" s="13"/>
    </row>
    <row r="11" spans="2:35" ht="15.75" thickBot="1">
      <c r="B11" s="38" t="s">
        <v>139</v>
      </c>
      <c r="C11" s="71" t="s">
        <v>140</v>
      </c>
      <c r="D11" s="72">
        <v>234410</v>
      </c>
      <c r="E11" s="72">
        <v>212096</v>
      </c>
      <c r="F11" s="72">
        <v>259740</v>
      </c>
      <c r="G11" s="72">
        <v>281088</v>
      </c>
      <c r="H11" s="72">
        <v>287089</v>
      </c>
      <c r="I11" s="72">
        <v>272139</v>
      </c>
      <c r="J11" s="72">
        <v>294771</v>
      </c>
      <c r="K11" s="72">
        <v>280462</v>
      </c>
      <c r="L11" s="72">
        <v>258100</v>
      </c>
      <c r="M11" s="72">
        <v>56854</v>
      </c>
      <c r="N11" s="72">
        <v>54596</v>
      </c>
      <c r="O11" s="72">
        <v>124676</v>
      </c>
      <c r="P11" s="73">
        <v>125314</v>
      </c>
      <c r="Q11" s="72">
        <v>118879</v>
      </c>
      <c r="R11" s="72">
        <v>187988</v>
      </c>
      <c r="S11" s="72">
        <v>211267</v>
      </c>
      <c r="T11" s="72">
        <v>210197</v>
      </c>
      <c r="U11" s="72">
        <v>204567</v>
      </c>
      <c r="V11" s="72">
        <v>222852</v>
      </c>
      <c r="W11" s="72">
        <v>250206</v>
      </c>
      <c r="X11" s="72">
        <v>263598</v>
      </c>
      <c r="Y11" s="72"/>
      <c r="Z11" s="72"/>
      <c r="AA11" s="72"/>
      <c r="AB11" s="103"/>
      <c r="AC11" s="103"/>
      <c r="AD11" s="115"/>
      <c r="AE11" s="115"/>
      <c r="AF11" s="100"/>
      <c r="AG11" s="20"/>
      <c r="AH11" s="2"/>
      <c r="AI11" s="13"/>
    </row>
    <row r="12" spans="2:35" ht="15.75" thickBot="1">
      <c r="B12" s="32" t="s">
        <v>135</v>
      </c>
      <c r="C12" s="64" t="s">
        <v>142</v>
      </c>
      <c r="D12" s="65">
        <v>73809</v>
      </c>
      <c r="E12" s="65">
        <v>63405</v>
      </c>
      <c r="F12" s="65">
        <v>71658</v>
      </c>
      <c r="G12" s="65">
        <v>78066</v>
      </c>
      <c r="H12" s="65">
        <v>82171</v>
      </c>
      <c r="I12" s="65">
        <v>72986</v>
      </c>
      <c r="J12" s="65">
        <v>78119</v>
      </c>
      <c r="K12" s="65">
        <v>76607</v>
      </c>
      <c r="L12" s="65">
        <v>75079</v>
      </c>
      <c r="M12" s="65">
        <v>1029</v>
      </c>
      <c r="N12" s="65">
        <v>3278</v>
      </c>
      <c r="O12" s="65">
        <v>31832</v>
      </c>
      <c r="P12" s="66">
        <v>41252</v>
      </c>
      <c r="Q12" s="65">
        <v>29068</v>
      </c>
      <c r="R12" s="65">
        <v>56577</v>
      </c>
      <c r="S12" s="65">
        <v>79534</v>
      </c>
      <c r="T12" s="65">
        <v>81732</v>
      </c>
      <c r="U12" s="65">
        <v>77459</v>
      </c>
      <c r="V12" s="65">
        <v>78440</v>
      </c>
      <c r="W12" s="65">
        <v>86601</v>
      </c>
      <c r="X12" s="65">
        <v>84266</v>
      </c>
      <c r="Y12" s="65"/>
      <c r="Z12" s="65"/>
      <c r="AA12" s="65"/>
      <c r="AB12" s="103"/>
      <c r="AC12" s="103"/>
      <c r="AD12" s="103"/>
      <c r="AE12" s="100"/>
      <c r="AF12" s="100"/>
      <c r="AG12" s="20"/>
      <c r="AH12" s="2"/>
      <c r="AI12" s="13"/>
    </row>
    <row r="13" spans="2:35" ht="15.75" thickBot="1">
      <c r="B13" s="38" t="s">
        <v>35</v>
      </c>
      <c r="C13" s="71" t="s">
        <v>144</v>
      </c>
      <c r="D13" s="72">
        <v>140380</v>
      </c>
      <c r="E13" s="72">
        <v>110466</v>
      </c>
      <c r="F13" s="72">
        <v>125533</v>
      </c>
      <c r="G13" s="72">
        <v>152351</v>
      </c>
      <c r="H13" s="72">
        <v>169673</v>
      </c>
      <c r="I13" s="72">
        <v>143391</v>
      </c>
      <c r="J13" s="72">
        <v>162848</v>
      </c>
      <c r="K13" s="72">
        <v>153533</v>
      </c>
      <c r="L13" s="72">
        <v>178456</v>
      </c>
      <c r="M13" s="72">
        <v>19367</v>
      </c>
      <c r="N13" s="72">
        <v>26194</v>
      </c>
      <c r="O13" s="72">
        <v>81360</v>
      </c>
      <c r="P13" s="73">
        <v>108500</v>
      </c>
      <c r="Q13" s="72">
        <v>73617</v>
      </c>
      <c r="R13" s="72">
        <v>154312</v>
      </c>
      <c r="S13" s="72">
        <v>176358</v>
      </c>
      <c r="T13" s="72">
        <v>192745</v>
      </c>
      <c r="U13" s="72">
        <v>158858</v>
      </c>
      <c r="V13" s="72">
        <v>157662</v>
      </c>
      <c r="W13" s="72">
        <v>167816</v>
      </c>
      <c r="X13" s="72">
        <v>191790</v>
      </c>
      <c r="Y13" s="72"/>
      <c r="Z13" s="72"/>
      <c r="AA13" s="72"/>
      <c r="AB13" s="103"/>
      <c r="AC13" s="103"/>
      <c r="AD13" s="103"/>
      <c r="AE13" s="100"/>
      <c r="AF13" s="100"/>
      <c r="AG13" s="20"/>
      <c r="AH13" s="2"/>
      <c r="AI13" s="13"/>
    </row>
    <row r="14" spans="2:36" ht="15.75" thickBot="1">
      <c r="B14" s="32" t="s">
        <v>145</v>
      </c>
      <c r="C14" s="64" t="s">
        <v>146</v>
      </c>
      <c r="D14" s="65">
        <v>1654995</v>
      </c>
      <c r="E14" s="65">
        <v>1244725</v>
      </c>
      <c r="F14" s="65">
        <v>1483658</v>
      </c>
      <c r="G14" s="65">
        <v>1764135</v>
      </c>
      <c r="H14" s="65">
        <v>1937080</v>
      </c>
      <c r="I14" s="65">
        <v>1487705</v>
      </c>
      <c r="J14" s="65">
        <v>1673669</v>
      </c>
      <c r="K14" s="65">
        <v>1701687</v>
      </c>
      <c r="L14" s="65">
        <v>1798380</v>
      </c>
      <c r="M14" s="65">
        <v>117757</v>
      </c>
      <c r="N14" s="65">
        <v>216213</v>
      </c>
      <c r="O14" s="65">
        <v>623774</v>
      </c>
      <c r="P14" s="66">
        <v>759515</v>
      </c>
      <c r="Q14" s="65">
        <v>551764</v>
      </c>
      <c r="R14" s="65">
        <v>1123254</v>
      </c>
      <c r="S14" s="65">
        <v>1486618</v>
      </c>
      <c r="T14" s="65">
        <v>1587395</v>
      </c>
      <c r="U14" s="65">
        <v>1275106</v>
      </c>
      <c r="V14" s="65">
        <v>1380915</v>
      </c>
      <c r="W14" s="65">
        <v>1543417</v>
      </c>
      <c r="X14" s="65">
        <v>1685736</v>
      </c>
      <c r="Y14" s="65"/>
      <c r="Z14" s="65"/>
      <c r="AA14" s="65"/>
      <c r="AB14" s="109"/>
      <c r="AC14" s="109"/>
      <c r="AD14" s="103"/>
      <c r="AE14" s="100"/>
      <c r="AF14" s="100"/>
      <c r="AG14" s="20"/>
      <c r="AH14" s="2"/>
      <c r="AI14" s="2"/>
      <c r="AJ14" s="13"/>
    </row>
    <row r="15" spans="2:35" ht="15.75" thickBot="1">
      <c r="B15" s="38" t="s">
        <v>147</v>
      </c>
      <c r="C15" s="71" t="s">
        <v>148</v>
      </c>
      <c r="D15" s="72">
        <v>156254</v>
      </c>
      <c r="E15" s="72">
        <v>169177</v>
      </c>
      <c r="F15" s="72">
        <v>194912</v>
      </c>
      <c r="G15" s="72">
        <v>210170</v>
      </c>
      <c r="H15" s="72">
        <v>192506</v>
      </c>
      <c r="I15" s="72">
        <v>203075</v>
      </c>
      <c r="J15" s="72">
        <v>220703</v>
      </c>
      <c r="K15" s="72">
        <v>220936</v>
      </c>
      <c r="L15" s="72">
        <v>202728</v>
      </c>
      <c r="M15" s="72">
        <v>22015</v>
      </c>
      <c r="N15" s="72">
        <v>35313</v>
      </c>
      <c r="O15" s="72">
        <v>91624</v>
      </c>
      <c r="P15" s="73">
        <v>106722</v>
      </c>
      <c r="Q15" s="72">
        <v>90992</v>
      </c>
      <c r="R15" s="72">
        <v>162583</v>
      </c>
      <c r="S15" s="72">
        <v>201555</v>
      </c>
      <c r="T15" s="72">
        <v>212594</v>
      </c>
      <c r="U15" s="72">
        <v>204915</v>
      </c>
      <c r="V15" s="72">
        <v>223246</v>
      </c>
      <c r="W15" s="72">
        <v>247012</v>
      </c>
      <c r="X15" s="72">
        <v>246965</v>
      </c>
      <c r="Y15" s="72"/>
      <c r="Z15" s="72"/>
      <c r="AA15" s="72"/>
      <c r="AB15" s="103"/>
      <c r="AC15" s="103"/>
      <c r="AD15" s="103"/>
      <c r="AE15" s="100"/>
      <c r="AF15" s="100"/>
      <c r="AG15" s="20"/>
      <c r="AH15" s="2"/>
      <c r="AI15" s="13"/>
    </row>
    <row r="16" spans="2:35" ht="15.75" thickBot="1">
      <c r="B16" s="32" t="s">
        <v>138</v>
      </c>
      <c r="C16" s="64" t="s">
        <v>149</v>
      </c>
      <c r="D16" s="65">
        <v>125119</v>
      </c>
      <c r="E16" s="65">
        <v>91536</v>
      </c>
      <c r="F16" s="65">
        <v>106476</v>
      </c>
      <c r="G16" s="65">
        <v>135823</v>
      </c>
      <c r="H16" s="65">
        <v>156714</v>
      </c>
      <c r="I16" s="65">
        <v>106452</v>
      </c>
      <c r="J16" s="65">
        <v>122819</v>
      </c>
      <c r="K16" s="65">
        <v>125455</v>
      </c>
      <c r="L16" s="65">
        <v>153937</v>
      </c>
      <c r="M16" s="65">
        <v>1535</v>
      </c>
      <c r="N16" s="65">
        <v>8732</v>
      </c>
      <c r="O16" s="65">
        <v>40699</v>
      </c>
      <c r="P16" s="66">
        <v>62766</v>
      </c>
      <c r="Q16" s="65">
        <v>34176</v>
      </c>
      <c r="R16" s="65">
        <v>86800</v>
      </c>
      <c r="S16" s="65">
        <v>126327</v>
      </c>
      <c r="T16" s="65">
        <v>134562</v>
      </c>
      <c r="U16" s="65">
        <v>94098</v>
      </c>
      <c r="V16" s="65">
        <v>107479</v>
      </c>
      <c r="W16" s="65">
        <v>120158</v>
      </c>
      <c r="X16" s="65">
        <v>140012</v>
      </c>
      <c r="Y16" s="65"/>
      <c r="Z16" s="65"/>
      <c r="AA16" s="65"/>
      <c r="AB16" s="103"/>
      <c r="AC16" s="103"/>
      <c r="AD16" s="103"/>
      <c r="AE16" s="100"/>
      <c r="AF16" s="100"/>
      <c r="AG16" s="20"/>
      <c r="AH16" s="2"/>
      <c r="AI16" s="13"/>
    </row>
    <row r="17" spans="2:35" s="1" customFormat="1" ht="15.75" thickBot="1">
      <c r="B17" s="38" t="s">
        <v>143</v>
      </c>
      <c r="C17" s="71" t="s">
        <v>150</v>
      </c>
      <c r="D17" s="72">
        <v>256375</v>
      </c>
      <c r="E17" s="72">
        <v>165088</v>
      </c>
      <c r="F17" s="72">
        <v>201112</v>
      </c>
      <c r="G17" s="72">
        <v>265191</v>
      </c>
      <c r="H17" s="72">
        <v>311161</v>
      </c>
      <c r="I17" s="72">
        <v>195732</v>
      </c>
      <c r="J17" s="72">
        <v>222717</v>
      </c>
      <c r="K17" s="72">
        <v>231180</v>
      </c>
      <c r="L17" s="72">
        <v>295693</v>
      </c>
      <c r="M17" s="72">
        <v>11078</v>
      </c>
      <c r="N17" s="72">
        <v>26464</v>
      </c>
      <c r="O17" s="72">
        <v>70150</v>
      </c>
      <c r="P17" s="73">
        <v>95300</v>
      </c>
      <c r="Q17" s="72">
        <v>74489</v>
      </c>
      <c r="R17" s="72">
        <v>154089</v>
      </c>
      <c r="S17" s="72">
        <v>217509</v>
      </c>
      <c r="T17" s="72">
        <v>257762</v>
      </c>
      <c r="U17" s="72">
        <v>179859</v>
      </c>
      <c r="V17" s="72">
        <v>197103</v>
      </c>
      <c r="W17" s="72">
        <v>211421</v>
      </c>
      <c r="X17" s="72">
        <v>250583</v>
      </c>
      <c r="Y17" s="72"/>
      <c r="Z17" s="72"/>
      <c r="AA17" s="72"/>
      <c r="AB17" s="103"/>
      <c r="AC17" s="103"/>
      <c r="AD17" s="103"/>
      <c r="AE17" s="100"/>
      <c r="AF17" s="100"/>
      <c r="AG17" s="20"/>
      <c r="AH17" s="2"/>
      <c r="AI17" s="13"/>
    </row>
    <row r="18" spans="2:35" s="1" customFormat="1" ht="15.75" thickBot="1">
      <c r="B18" s="32" t="s">
        <v>141</v>
      </c>
      <c r="C18" s="64" t="s">
        <v>151</v>
      </c>
      <c r="D18" s="65">
        <v>203884</v>
      </c>
      <c r="E18" s="65">
        <v>104422</v>
      </c>
      <c r="F18" s="65">
        <v>124471</v>
      </c>
      <c r="G18" s="65">
        <v>190563</v>
      </c>
      <c r="H18" s="65">
        <v>232580</v>
      </c>
      <c r="I18" s="65">
        <v>122098</v>
      </c>
      <c r="J18" s="65">
        <v>134170</v>
      </c>
      <c r="K18" s="65">
        <v>166422</v>
      </c>
      <c r="L18" s="65">
        <v>208173</v>
      </c>
      <c r="M18" s="65">
        <v>8987</v>
      </c>
      <c r="N18" s="65">
        <v>13600</v>
      </c>
      <c r="O18" s="65">
        <v>27041</v>
      </c>
      <c r="P18" s="66">
        <v>51652</v>
      </c>
      <c r="Q18" s="65">
        <v>32896</v>
      </c>
      <c r="R18" s="65">
        <v>81506</v>
      </c>
      <c r="S18" s="65">
        <v>121117</v>
      </c>
      <c r="T18" s="65">
        <v>168046</v>
      </c>
      <c r="U18" s="65">
        <v>93564</v>
      </c>
      <c r="V18" s="65">
        <v>98377</v>
      </c>
      <c r="W18" s="65">
        <v>115354</v>
      </c>
      <c r="X18" s="65">
        <v>150784</v>
      </c>
      <c r="Y18" s="65"/>
      <c r="Z18" s="65"/>
      <c r="AA18" s="65"/>
      <c r="AB18" s="103"/>
      <c r="AC18" s="103"/>
      <c r="AD18" s="103"/>
      <c r="AE18" s="100"/>
      <c r="AF18" s="100"/>
      <c r="AG18" s="20"/>
      <c r="AH18" s="2"/>
      <c r="AI18" s="13"/>
    </row>
    <row r="19" spans="2:35" s="1" customFormat="1" ht="15.75" thickBot="1">
      <c r="B19" s="38" t="s">
        <v>169</v>
      </c>
      <c r="C19" s="71" t="s">
        <v>173</v>
      </c>
      <c r="D19" s="69"/>
      <c r="E19" s="69"/>
      <c r="F19" s="69"/>
      <c r="G19" s="69"/>
      <c r="H19" s="69"/>
      <c r="I19" s="69"/>
      <c r="J19" s="69"/>
      <c r="K19" s="69"/>
      <c r="L19" s="69"/>
      <c r="M19" s="69"/>
      <c r="N19" s="69"/>
      <c r="O19" s="69"/>
      <c r="P19" s="70"/>
      <c r="Q19" s="69"/>
      <c r="R19" s="69"/>
      <c r="S19" s="72">
        <v>80360</v>
      </c>
      <c r="T19" s="72">
        <v>106102</v>
      </c>
      <c r="U19" s="72">
        <v>56286</v>
      </c>
      <c r="V19" s="72">
        <v>65234</v>
      </c>
      <c r="W19" s="72">
        <v>79450</v>
      </c>
      <c r="X19" s="72">
        <v>93514</v>
      </c>
      <c r="Y19" s="72"/>
      <c r="Z19" s="72"/>
      <c r="AA19" s="72"/>
      <c r="AB19" s="103"/>
      <c r="AC19" s="103"/>
      <c r="AD19" s="103"/>
      <c r="AE19" s="100"/>
      <c r="AF19" s="103"/>
      <c r="AG19" s="26"/>
      <c r="AH19" s="2"/>
      <c r="AI19" s="26"/>
    </row>
    <row r="20" spans="2:34" s="1" customFormat="1" ht="15.75" thickBot="1">
      <c r="B20" s="215" t="s">
        <v>152</v>
      </c>
      <c r="C20" s="215"/>
      <c r="D20" s="67">
        <f>SUM(D8:D19)</f>
        <v>3418819</v>
      </c>
      <c r="E20" s="67">
        <f aca="true" t="shared" si="0" ref="E20:X20">SUM(E8:E19)</f>
        <v>2591535</v>
      </c>
      <c r="F20" s="67">
        <f t="shared" si="0"/>
        <v>3086798</v>
      </c>
      <c r="G20" s="67">
        <f t="shared" si="0"/>
        <v>3651513</v>
      </c>
      <c r="H20" s="67">
        <f t="shared" si="0"/>
        <v>4017771</v>
      </c>
      <c r="I20" s="67">
        <f t="shared" si="0"/>
        <v>3106168</v>
      </c>
      <c r="J20" s="67">
        <f t="shared" si="0"/>
        <v>3500034</v>
      </c>
      <c r="K20" s="67">
        <f t="shared" si="0"/>
        <v>3523690</v>
      </c>
      <c r="L20" s="67">
        <f t="shared" si="0"/>
        <v>3807974</v>
      </c>
      <c r="M20" s="67">
        <f t="shared" si="0"/>
        <v>301823</v>
      </c>
      <c r="N20" s="67">
        <f t="shared" si="0"/>
        <v>528404</v>
      </c>
      <c r="O20" s="67">
        <f t="shared" si="0"/>
        <v>1408192</v>
      </c>
      <c r="P20" s="67">
        <f t="shared" si="0"/>
        <v>1666110</v>
      </c>
      <c r="Q20" s="67">
        <f t="shared" si="0"/>
        <v>1276399</v>
      </c>
      <c r="R20" s="67">
        <f t="shared" si="0"/>
        <v>2490294</v>
      </c>
      <c r="S20" s="67">
        <f t="shared" si="0"/>
        <v>3272262</v>
      </c>
      <c r="T20" s="67">
        <f>SUM(T8:T19)</f>
        <v>3530178</v>
      </c>
      <c r="U20" s="67">
        <f>SUM(U8:U19)</f>
        <v>2847126</v>
      </c>
      <c r="V20" s="67">
        <f>SUM(V8:V19)</f>
        <v>3069687</v>
      </c>
      <c r="W20" s="67">
        <f>SUM(W8:W19)</f>
        <v>3373763</v>
      </c>
      <c r="X20" s="67">
        <f t="shared" si="0"/>
        <v>3705546</v>
      </c>
      <c r="Y20" s="67">
        <f>SUM(Y8:Y19)</f>
        <v>0</v>
      </c>
      <c r="Z20" s="67">
        <f>SUM(Z8:Z19)</f>
        <v>0</v>
      </c>
      <c r="AA20" s="67">
        <f>SUM(AA8:AA19)</f>
        <v>0</v>
      </c>
      <c r="AB20" s="103"/>
      <c r="AC20" s="184"/>
      <c r="AD20" s="103"/>
      <c r="AE20" s="103"/>
      <c r="AF20" s="103"/>
      <c r="AG20" s="2"/>
      <c r="AH20" s="2"/>
    </row>
    <row r="21" spans="3:33" s="1" customFormat="1" ht="15.75" thickBot="1">
      <c r="C21" s="18"/>
      <c r="H21" s="2"/>
      <c r="I21" s="2"/>
      <c r="J21" s="2"/>
      <c r="M21" s="25"/>
      <c r="N21" s="185"/>
      <c r="O21" s="185"/>
      <c r="P21" s="185"/>
      <c r="Q21" s="185"/>
      <c r="S21" s="2"/>
      <c r="T21" s="21"/>
      <c r="U21" s="102"/>
      <c r="V21" s="102"/>
      <c r="W21" s="102"/>
      <c r="X21" s="5"/>
      <c r="Y21" s="25"/>
      <c r="Z21" s="24"/>
      <c r="AB21" s="103"/>
      <c r="AC21" s="103"/>
      <c r="AD21" s="103"/>
      <c r="AE21" s="103"/>
      <c r="AF21" s="103"/>
      <c r="AG21" s="20"/>
    </row>
    <row r="22" spans="2:32" s="1" customFormat="1" ht="15.75" customHeight="1" thickBot="1">
      <c r="B22" s="218" t="s">
        <v>161</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
      <c r="AC22" s="103"/>
      <c r="AD22" s="115"/>
      <c r="AE22" s="115"/>
      <c r="AF22" s="103"/>
    </row>
    <row r="23" spans="2:32" s="1" customFormat="1" ht="15.75" customHeight="1" thickBot="1">
      <c r="B23" s="217" t="s">
        <v>131</v>
      </c>
      <c r="C23" s="219" t="s">
        <v>132</v>
      </c>
      <c r="D23" s="216">
        <v>2018</v>
      </c>
      <c r="E23" s="216"/>
      <c r="F23" s="216"/>
      <c r="G23" s="216"/>
      <c r="H23" s="216">
        <v>2019</v>
      </c>
      <c r="I23" s="216"/>
      <c r="J23" s="216"/>
      <c r="K23" s="216"/>
      <c r="L23" s="216">
        <v>2020</v>
      </c>
      <c r="M23" s="216"/>
      <c r="N23" s="216"/>
      <c r="O23" s="216"/>
      <c r="P23" s="216">
        <v>2021</v>
      </c>
      <c r="Q23" s="216"/>
      <c r="R23" s="216"/>
      <c r="S23" s="216"/>
      <c r="T23" s="216">
        <v>2022</v>
      </c>
      <c r="U23" s="216"/>
      <c r="V23" s="216"/>
      <c r="W23" s="216"/>
      <c r="X23" s="216">
        <v>2023</v>
      </c>
      <c r="Y23" s="216"/>
      <c r="Z23" s="216"/>
      <c r="AA23" s="216"/>
      <c r="AB23" s="2"/>
      <c r="AC23" s="102"/>
      <c r="AE23" s="100"/>
      <c r="AF23" s="103"/>
    </row>
    <row r="24" spans="2:32" s="1" customFormat="1" ht="15.75" thickBot="1">
      <c r="B24" s="217"/>
      <c r="C24" s="219"/>
      <c r="D24" s="34" t="s">
        <v>42</v>
      </c>
      <c r="E24" s="34" t="s">
        <v>43</v>
      </c>
      <c r="F24" s="34" t="s">
        <v>60</v>
      </c>
      <c r="G24" s="34" t="s">
        <v>59</v>
      </c>
      <c r="H24" s="34" t="s">
        <v>42</v>
      </c>
      <c r="I24" s="34" t="s">
        <v>43</v>
      </c>
      <c r="J24" s="34" t="s">
        <v>60</v>
      </c>
      <c r="K24" s="35" t="s">
        <v>59</v>
      </c>
      <c r="L24" s="34" t="s">
        <v>42</v>
      </c>
      <c r="M24" s="34" t="s">
        <v>43</v>
      </c>
      <c r="N24" s="34" t="s">
        <v>60</v>
      </c>
      <c r="O24" s="35" t="s">
        <v>59</v>
      </c>
      <c r="P24" s="68" t="s">
        <v>42</v>
      </c>
      <c r="Q24" s="34" t="s">
        <v>43</v>
      </c>
      <c r="R24" s="34" t="s">
        <v>60</v>
      </c>
      <c r="S24" s="35" t="s">
        <v>59</v>
      </c>
      <c r="T24" s="68" t="s">
        <v>42</v>
      </c>
      <c r="U24" s="34" t="s">
        <v>43</v>
      </c>
      <c r="V24" s="34" t="s">
        <v>60</v>
      </c>
      <c r="W24" s="116" t="s">
        <v>59</v>
      </c>
      <c r="X24" s="68" t="s">
        <v>42</v>
      </c>
      <c r="Y24" s="34" t="s">
        <v>43</v>
      </c>
      <c r="Z24" s="34" t="s">
        <v>60</v>
      </c>
      <c r="AA24" s="35" t="s">
        <v>59</v>
      </c>
      <c r="AB24" s="2"/>
      <c r="AC24" s="102"/>
      <c r="AD24" s="103"/>
      <c r="AE24" s="100"/>
      <c r="AF24" s="2"/>
    </row>
    <row r="25" spans="2:38" s="1" customFormat="1" ht="15.75" thickBot="1">
      <c r="B25" s="32" t="s">
        <v>133</v>
      </c>
      <c r="C25" s="64" t="s">
        <v>134</v>
      </c>
      <c r="D25" s="65">
        <v>239</v>
      </c>
      <c r="E25" s="65">
        <v>30</v>
      </c>
      <c r="F25" s="65">
        <v>0</v>
      </c>
      <c r="G25" s="65">
        <v>0</v>
      </c>
      <c r="H25" s="65">
        <v>100</v>
      </c>
      <c r="I25" s="65">
        <v>0</v>
      </c>
      <c r="J25" s="65">
        <v>122</v>
      </c>
      <c r="K25" s="65">
        <v>5</v>
      </c>
      <c r="L25" s="65">
        <v>75</v>
      </c>
      <c r="M25" s="65">
        <v>0</v>
      </c>
      <c r="N25" s="65">
        <v>0</v>
      </c>
      <c r="O25" s="65">
        <v>0</v>
      </c>
      <c r="P25" s="66">
        <v>134</v>
      </c>
      <c r="Q25" s="65">
        <v>0</v>
      </c>
      <c r="R25" s="65">
        <v>0</v>
      </c>
      <c r="S25" s="65">
        <v>0</v>
      </c>
      <c r="T25" s="65">
        <v>0</v>
      </c>
      <c r="U25" s="65">
        <v>1512</v>
      </c>
      <c r="V25" s="65">
        <v>4966</v>
      </c>
      <c r="W25" s="65">
        <v>0</v>
      </c>
      <c r="X25" s="65">
        <v>0</v>
      </c>
      <c r="Y25" s="65"/>
      <c r="Z25" s="65"/>
      <c r="AA25" s="65"/>
      <c r="AB25" s="2"/>
      <c r="AC25" s="102"/>
      <c r="AD25" s="103"/>
      <c r="AE25" s="100"/>
      <c r="AF25" s="2"/>
      <c r="AG25" s="2"/>
      <c r="AH25" s="21"/>
      <c r="AJ25" s="2"/>
      <c r="AK25" s="2"/>
      <c r="AL25" s="13"/>
    </row>
    <row r="26" spans="2:38" s="1" customFormat="1" ht="15.75" thickBot="1">
      <c r="B26" s="38" t="s">
        <v>136</v>
      </c>
      <c r="C26" s="71" t="s">
        <v>137</v>
      </c>
      <c r="D26" s="72">
        <v>17729</v>
      </c>
      <c r="E26" s="72">
        <v>7744</v>
      </c>
      <c r="F26" s="72">
        <v>7194</v>
      </c>
      <c r="G26" s="72">
        <v>6623</v>
      </c>
      <c r="H26" s="72">
        <v>10180</v>
      </c>
      <c r="I26" s="72">
        <v>5095</v>
      </c>
      <c r="J26" s="72">
        <v>5669</v>
      </c>
      <c r="K26" s="72">
        <v>5558</v>
      </c>
      <c r="L26" s="72">
        <v>9789</v>
      </c>
      <c r="M26" s="72">
        <v>309</v>
      </c>
      <c r="N26" s="72">
        <v>374</v>
      </c>
      <c r="O26" s="72">
        <v>2157</v>
      </c>
      <c r="P26" s="73">
        <v>2295</v>
      </c>
      <c r="Q26" s="72">
        <v>1095</v>
      </c>
      <c r="R26" s="72">
        <v>1156</v>
      </c>
      <c r="S26" s="72">
        <v>2266</v>
      </c>
      <c r="T26" s="72">
        <v>4037</v>
      </c>
      <c r="U26" s="72">
        <v>3979</v>
      </c>
      <c r="V26" s="72">
        <v>3692</v>
      </c>
      <c r="W26" s="72">
        <v>3465</v>
      </c>
      <c r="X26" s="72">
        <v>4320</v>
      </c>
      <c r="Y26" s="72"/>
      <c r="Z26" s="72"/>
      <c r="AA26" s="72"/>
      <c r="AB26" s="2"/>
      <c r="AC26" s="102"/>
      <c r="AD26" s="103"/>
      <c r="AE26" s="100"/>
      <c r="AF26" s="2"/>
      <c r="AG26" s="2"/>
      <c r="AH26" s="21"/>
      <c r="AJ26" s="2"/>
      <c r="AK26" s="2"/>
      <c r="AL26" s="13"/>
    </row>
    <row r="27" spans="2:38" s="1" customFormat="1" ht="15.75" thickBot="1">
      <c r="B27" s="32" t="s">
        <v>184</v>
      </c>
      <c r="C27" s="64" t="s">
        <v>34</v>
      </c>
      <c r="D27" s="65">
        <v>9329</v>
      </c>
      <c r="E27" s="65">
        <v>9056</v>
      </c>
      <c r="F27" s="65">
        <v>8707</v>
      </c>
      <c r="G27" s="65">
        <v>8998</v>
      </c>
      <c r="H27" s="65">
        <v>9623</v>
      </c>
      <c r="I27" s="65">
        <v>8679</v>
      </c>
      <c r="J27" s="65">
        <v>8438</v>
      </c>
      <c r="K27" s="65">
        <v>7973</v>
      </c>
      <c r="L27" s="65">
        <v>9704</v>
      </c>
      <c r="M27" s="65">
        <v>0</v>
      </c>
      <c r="N27" s="65">
        <v>140</v>
      </c>
      <c r="O27" s="65">
        <v>658</v>
      </c>
      <c r="P27" s="66">
        <v>1780</v>
      </c>
      <c r="Q27" s="65">
        <v>0</v>
      </c>
      <c r="R27" s="65">
        <v>326</v>
      </c>
      <c r="S27" s="65">
        <v>4318</v>
      </c>
      <c r="T27" s="65">
        <v>8649</v>
      </c>
      <c r="U27" s="65">
        <v>8830</v>
      </c>
      <c r="V27" s="65">
        <v>8752</v>
      </c>
      <c r="W27" s="65">
        <v>15436</v>
      </c>
      <c r="X27" s="65">
        <v>21564</v>
      </c>
      <c r="Y27" s="65"/>
      <c r="Z27" s="65"/>
      <c r="AA27" s="65"/>
      <c r="AB27" s="2"/>
      <c r="AC27" s="102"/>
      <c r="AD27" s="103"/>
      <c r="AE27" s="100"/>
      <c r="AF27" s="2"/>
      <c r="AG27" s="2"/>
      <c r="AH27" s="21"/>
      <c r="AJ27" s="2"/>
      <c r="AK27" s="2"/>
      <c r="AL27" s="13"/>
    </row>
    <row r="28" spans="2:38" s="1" customFormat="1" ht="15.75" thickBot="1">
      <c r="B28" s="38" t="s">
        <v>139</v>
      </c>
      <c r="C28" s="71" t="s">
        <v>140</v>
      </c>
      <c r="D28" s="72">
        <v>44</v>
      </c>
      <c r="E28" s="72">
        <v>0</v>
      </c>
      <c r="F28" s="72">
        <v>0</v>
      </c>
      <c r="G28" s="72">
        <v>0</v>
      </c>
      <c r="H28" s="72">
        <v>0</v>
      </c>
      <c r="I28" s="72">
        <v>0</v>
      </c>
      <c r="J28" s="72">
        <v>7028</v>
      </c>
      <c r="K28" s="72">
        <v>8136</v>
      </c>
      <c r="L28" s="72">
        <v>6973</v>
      </c>
      <c r="M28" s="72">
        <v>41</v>
      </c>
      <c r="N28" s="72">
        <v>0</v>
      </c>
      <c r="O28" s="72">
        <v>0</v>
      </c>
      <c r="P28" s="73">
        <v>0</v>
      </c>
      <c r="Q28" s="72">
        <v>0</v>
      </c>
      <c r="R28" s="72">
        <v>0</v>
      </c>
      <c r="S28" s="72">
        <v>0</v>
      </c>
      <c r="T28" s="72">
        <v>115</v>
      </c>
      <c r="U28" s="72">
        <v>0</v>
      </c>
      <c r="V28" s="72">
        <v>0</v>
      </c>
      <c r="W28" s="72">
        <v>0</v>
      </c>
      <c r="X28" s="72">
        <v>0</v>
      </c>
      <c r="Y28" s="72"/>
      <c r="Z28" s="72"/>
      <c r="AA28" s="72"/>
      <c r="AB28" s="2"/>
      <c r="AC28" s="102"/>
      <c r="AD28" s="103"/>
      <c r="AE28" s="100"/>
      <c r="AF28" s="2"/>
      <c r="AG28" s="2"/>
      <c r="AH28" s="21"/>
      <c r="AJ28" s="2"/>
      <c r="AK28" s="2"/>
      <c r="AL28" s="13"/>
    </row>
    <row r="29" spans="2:38" s="1" customFormat="1" ht="15.75" thickBot="1">
      <c r="B29" s="32" t="s">
        <v>135</v>
      </c>
      <c r="C29" s="64" t="s">
        <v>142</v>
      </c>
      <c r="D29" s="65">
        <v>0</v>
      </c>
      <c r="E29" s="65">
        <v>0</v>
      </c>
      <c r="F29" s="65">
        <v>0</v>
      </c>
      <c r="G29" s="65">
        <v>0</v>
      </c>
      <c r="H29" s="65">
        <v>0</v>
      </c>
      <c r="I29" s="65">
        <v>0</v>
      </c>
      <c r="J29" s="65">
        <v>0</v>
      </c>
      <c r="K29" s="65">
        <v>0</v>
      </c>
      <c r="L29" s="65">
        <v>0</v>
      </c>
      <c r="M29" s="65">
        <v>0</v>
      </c>
      <c r="N29" s="65">
        <v>0</v>
      </c>
      <c r="O29" s="65">
        <v>0</v>
      </c>
      <c r="P29" s="66">
        <v>0</v>
      </c>
      <c r="Q29" s="65">
        <v>0</v>
      </c>
      <c r="R29" s="65">
        <v>0</v>
      </c>
      <c r="S29" s="65">
        <v>0</v>
      </c>
      <c r="T29" s="65">
        <v>0</v>
      </c>
      <c r="U29" s="65">
        <v>0</v>
      </c>
      <c r="V29" s="65">
        <v>0</v>
      </c>
      <c r="W29" s="65">
        <v>0</v>
      </c>
      <c r="X29" s="65">
        <v>0</v>
      </c>
      <c r="Y29" s="65"/>
      <c r="Z29" s="65"/>
      <c r="AA29" s="65"/>
      <c r="AB29" s="2"/>
      <c r="AC29" s="102"/>
      <c r="AD29" s="103"/>
      <c r="AE29" s="100"/>
      <c r="AF29" s="2"/>
      <c r="AG29" s="2"/>
      <c r="AH29" s="21"/>
      <c r="AJ29" s="2"/>
      <c r="AK29" s="2"/>
      <c r="AL29" s="13"/>
    </row>
    <row r="30" spans="2:38" s="1" customFormat="1" ht="15.75" thickBot="1">
      <c r="B30" s="38" t="s">
        <v>35</v>
      </c>
      <c r="C30" s="71" t="s">
        <v>144</v>
      </c>
      <c r="D30" s="72">
        <v>0</v>
      </c>
      <c r="E30" s="72">
        <v>0</v>
      </c>
      <c r="F30" s="72">
        <v>0</v>
      </c>
      <c r="G30" s="72">
        <v>1345</v>
      </c>
      <c r="H30" s="72">
        <v>4697</v>
      </c>
      <c r="I30" s="72">
        <v>366</v>
      </c>
      <c r="J30" s="72">
        <v>144</v>
      </c>
      <c r="K30" s="72">
        <v>995</v>
      </c>
      <c r="L30" s="72">
        <v>0</v>
      </c>
      <c r="M30" s="72">
        <v>0</v>
      </c>
      <c r="N30" s="72">
        <v>0</v>
      </c>
      <c r="O30" s="72">
        <v>149</v>
      </c>
      <c r="P30" s="73">
        <v>0</v>
      </c>
      <c r="Q30" s="72">
        <v>0</v>
      </c>
      <c r="R30" s="72">
        <v>0</v>
      </c>
      <c r="S30" s="72">
        <v>33</v>
      </c>
      <c r="T30" s="72">
        <v>0</v>
      </c>
      <c r="U30" s="72">
        <v>0</v>
      </c>
      <c r="V30" s="72">
        <v>0</v>
      </c>
      <c r="W30" s="72">
        <v>0</v>
      </c>
      <c r="X30" s="72">
        <v>0</v>
      </c>
      <c r="Y30" s="72"/>
      <c r="Z30" s="72"/>
      <c r="AA30" s="72"/>
      <c r="AB30" s="2"/>
      <c r="AC30" s="102"/>
      <c r="AD30" s="103"/>
      <c r="AE30" s="100"/>
      <c r="AF30" s="2"/>
      <c r="AG30" s="2"/>
      <c r="AH30" s="21"/>
      <c r="AJ30" s="2"/>
      <c r="AK30" s="2"/>
      <c r="AL30" s="13"/>
    </row>
    <row r="31" spans="2:38" s="1" customFormat="1" ht="15.75" thickBot="1">
      <c r="B31" s="32" t="s">
        <v>145</v>
      </c>
      <c r="C31" s="64" t="s">
        <v>146</v>
      </c>
      <c r="D31" s="65">
        <v>3005216</v>
      </c>
      <c r="E31" s="65">
        <v>2449578</v>
      </c>
      <c r="F31" s="65">
        <v>2766143</v>
      </c>
      <c r="G31" s="65">
        <v>2763651</v>
      </c>
      <c r="H31" s="65">
        <v>3094108</v>
      </c>
      <c r="I31" s="65">
        <v>2608361</v>
      </c>
      <c r="J31" s="65">
        <v>2783245</v>
      </c>
      <c r="K31" s="65">
        <v>2514777</v>
      </c>
      <c r="L31" s="65">
        <v>2501410</v>
      </c>
      <c r="M31" s="65">
        <v>33914</v>
      </c>
      <c r="N31" s="65">
        <v>70092</v>
      </c>
      <c r="O31" s="65">
        <v>375445</v>
      </c>
      <c r="P31" s="66">
        <v>547716</v>
      </c>
      <c r="Q31" s="65">
        <v>121294</v>
      </c>
      <c r="R31" s="65">
        <v>386107</v>
      </c>
      <c r="S31" s="65">
        <v>1018874</v>
      </c>
      <c r="T31" s="65">
        <v>1422919</v>
      </c>
      <c r="U31" s="65">
        <v>1519154</v>
      </c>
      <c r="V31" s="65">
        <v>1860022</v>
      </c>
      <c r="W31" s="65">
        <v>2138128</v>
      </c>
      <c r="X31" s="65">
        <v>2448903</v>
      </c>
      <c r="Y31" s="65"/>
      <c r="Z31" s="65"/>
      <c r="AA31" s="65"/>
      <c r="AB31" s="109"/>
      <c r="AC31" s="109"/>
      <c r="AD31" s="103"/>
      <c r="AE31" s="100"/>
      <c r="AF31" s="2"/>
      <c r="AG31" s="2"/>
      <c r="AH31" s="21"/>
      <c r="AJ31" s="2"/>
      <c r="AK31" s="2"/>
      <c r="AL31" s="13"/>
    </row>
    <row r="32" spans="2:38" s="1" customFormat="1" ht="15.75" thickBot="1">
      <c r="B32" s="38" t="s">
        <v>147</v>
      </c>
      <c r="C32" s="71" t="s">
        <v>148</v>
      </c>
      <c r="D32" s="72">
        <v>0</v>
      </c>
      <c r="E32" s="72">
        <v>0</v>
      </c>
      <c r="F32" s="72">
        <v>147</v>
      </c>
      <c r="G32" s="72">
        <v>0</v>
      </c>
      <c r="H32" s="72">
        <v>0</v>
      </c>
      <c r="I32" s="72">
        <v>97</v>
      </c>
      <c r="J32" s="72">
        <v>0</v>
      </c>
      <c r="K32" s="72">
        <v>778</v>
      </c>
      <c r="L32" s="72">
        <v>10354</v>
      </c>
      <c r="M32" s="72">
        <v>0</v>
      </c>
      <c r="N32" s="72">
        <v>0</v>
      </c>
      <c r="O32" s="72">
        <v>162</v>
      </c>
      <c r="P32" s="73">
        <v>0</v>
      </c>
      <c r="Q32" s="72">
        <v>188</v>
      </c>
      <c r="R32" s="72">
        <v>0</v>
      </c>
      <c r="S32" s="72">
        <v>0</v>
      </c>
      <c r="T32" s="72">
        <v>0</v>
      </c>
      <c r="U32" s="72">
        <v>0</v>
      </c>
      <c r="V32" s="72">
        <v>0</v>
      </c>
      <c r="W32" s="72">
        <v>0</v>
      </c>
      <c r="X32" s="72">
        <v>0</v>
      </c>
      <c r="Y32" s="72"/>
      <c r="Z32" s="72"/>
      <c r="AA32" s="72"/>
      <c r="AB32" s="2"/>
      <c r="AC32" s="102"/>
      <c r="AD32" s="103"/>
      <c r="AE32" s="100"/>
      <c r="AF32" s="2"/>
      <c r="AG32" s="2"/>
      <c r="AH32" s="21"/>
      <c r="AJ32" s="2"/>
      <c r="AK32" s="2"/>
      <c r="AL32" s="13"/>
    </row>
    <row r="33" spans="2:38" s="1" customFormat="1" ht="15.75" thickBot="1">
      <c r="B33" s="32" t="s">
        <v>138</v>
      </c>
      <c r="C33" s="64" t="s">
        <v>149</v>
      </c>
      <c r="D33" s="65">
        <v>0</v>
      </c>
      <c r="E33" s="65">
        <v>0</v>
      </c>
      <c r="F33" s="65">
        <v>0</v>
      </c>
      <c r="G33" s="65">
        <v>0</v>
      </c>
      <c r="H33" s="65">
        <v>0</v>
      </c>
      <c r="I33" s="65">
        <v>0</v>
      </c>
      <c r="J33" s="65">
        <v>0</v>
      </c>
      <c r="K33" s="65">
        <v>0</v>
      </c>
      <c r="L33" s="65">
        <v>0</v>
      </c>
      <c r="M33" s="65">
        <v>0</v>
      </c>
      <c r="N33" s="65">
        <v>0</v>
      </c>
      <c r="O33" s="65">
        <v>0</v>
      </c>
      <c r="P33" s="66">
        <v>0</v>
      </c>
      <c r="Q33" s="65">
        <v>0</v>
      </c>
      <c r="R33" s="65">
        <v>0</v>
      </c>
      <c r="S33" s="65">
        <v>0</v>
      </c>
      <c r="T33" s="65">
        <v>0</v>
      </c>
      <c r="U33" s="65">
        <v>0</v>
      </c>
      <c r="V33" s="65">
        <v>0</v>
      </c>
      <c r="W33" s="65">
        <v>0</v>
      </c>
      <c r="X33" s="65">
        <v>0</v>
      </c>
      <c r="Y33" s="65"/>
      <c r="Z33" s="65"/>
      <c r="AA33" s="65"/>
      <c r="AB33" s="2"/>
      <c r="AC33" s="102"/>
      <c r="AD33" s="103"/>
      <c r="AE33" s="100"/>
      <c r="AF33" s="2"/>
      <c r="AG33" s="2"/>
      <c r="AH33" s="21"/>
      <c r="AJ33" s="2"/>
      <c r="AK33" s="2"/>
      <c r="AL33" s="13"/>
    </row>
    <row r="34" spans="2:38" s="1" customFormat="1" ht="15.75" thickBot="1">
      <c r="B34" s="38" t="s">
        <v>143</v>
      </c>
      <c r="C34" s="71" t="s">
        <v>150</v>
      </c>
      <c r="D34" s="72">
        <v>0</v>
      </c>
      <c r="E34" s="72">
        <v>0</v>
      </c>
      <c r="F34" s="72">
        <v>0</v>
      </c>
      <c r="G34" s="72">
        <v>0</v>
      </c>
      <c r="H34" s="72">
        <v>0</v>
      </c>
      <c r="I34" s="72">
        <v>172</v>
      </c>
      <c r="J34" s="72">
        <v>0</v>
      </c>
      <c r="K34" s="72">
        <v>0</v>
      </c>
      <c r="L34" s="72">
        <v>98</v>
      </c>
      <c r="M34" s="72">
        <v>0</v>
      </c>
      <c r="N34" s="72">
        <v>0</v>
      </c>
      <c r="O34" s="72">
        <v>0</v>
      </c>
      <c r="P34" s="73">
        <v>0</v>
      </c>
      <c r="Q34" s="72">
        <v>0</v>
      </c>
      <c r="R34" s="72">
        <v>0</v>
      </c>
      <c r="S34" s="72">
        <v>0</v>
      </c>
      <c r="T34" s="72">
        <v>0</v>
      </c>
      <c r="U34" s="72">
        <v>0</v>
      </c>
      <c r="V34" s="72">
        <v>0</v>
      </c>
      <c r="W34" s="72">
        <v>0</v>
      </c>
      <c r="X34" s="72">
        <v>0</v>
      </c>
      <c r="Y34" s="72"/>
      <c r="Z34" s="72"/>
      <c r="AA34" s="72"/>
      <c r="AB34" s="2"/>
      <c r="AC34" s="102"/>
      <c r="AD34" s="103"/>
      <c r="AE34" s="100"/>
      <c r="AF34" s="2"/>
      <c r="AG34" s="2"/>
      <c r="AH34" s="21"/>
      <c r="AJ34" s="2"/>
      <c r="AK34" s="2"/>
      <c r="AL34" s="13"/>
    </row>
    <row r="35" spans="2:38" s="1" customFormat="1" ht="15.75" thickBot="1">
      <c r="B35" s="32" t="s">
        <v>141</v>
      </c>
      <c r="C35" s="64" t="s">
        <v>151</v>
      </c>
      <c r="D35" s="65">
        <v>2776</v>
      </c>
      <c r="E35" s="65">
        <v>1042</v>
      </c>
      <c r="F35" s="65">
        <v>896</v>
      </c>
      <c r="G35" s="65">
        <v>1871</v>
      </c>
      <c r="H35" s="65">
        <v>1973</v>
      </c>
      <c r="I35" s="65">
        <v>881</v>
      </c>
      <c r="J35" s="65">
        <v>1201</v>
      </c>
      <c r="K35" s="65">
        <v>994</v>
      </c>
      <c r="L35" s="65">
        <v>1207</v>
      </c>
      <c r="M35" s="65">
        <v>0</v>
      </c>
      <c r="N35" s="65">
        <v>32</v>
      </c>
      <c r="O35" s="65">
        <v>0</v>
      </c>
      <c r="P35" s="66">
        <v>0</v>
      </c>
      <c r="Q35" s="65">
        <v>0</v>
      </c>
      <c r="R35" s="65">
        <v>0</v>
      </c>
      <c r="S35" s="65">
        <v>18</v>
      </c>
      <c r="T35" s="65">
        <v>63</v>
      </c>
      <c r="U35" s="65">
        <v>3</v>
      </c>
      <c r="V35" s="65">
        <v>598</v>
      </c>
      <c r="W35" s="65">
        <v>1370</v>
      </c>
      <c r="X35" s="65">
        <v>1135</v>
      </c>
      <c r="Y35" s="65"/>
      <c r="Z35" s="65"/>
      <c r="AA35" s="65"/>
      <c r="AB35" s="2"/>
      <c r="AC35" s="102"/>
      <c r="AD35" s="103"/>
      <c r="AE35" s="100"/>
      <c r="AF35" s="2"/>
      <c r="AG35" s="2"/>
      <c r="AH35" s="21"/>
      <c r="AJ35" s="2"/>
      <c r="AK35" s="2"/>
      <c r="AL35" s="13"/>
    </row>
    <row r="36" spans="2:38" s="1" customFormat="1" ht="15.75" thickBot="1">
      <c r="B36" s="38" t="s">
        <v>169</v>
      </c>
      <c r="C36" s="71" t="s">
        <v>173</v>
      </c>
      <c r="D36" s="69"/>
      <c r="E36" s="69"/>
      <c r="F36" s="69"/>
      <c r="G36" s="69"/>
      <c r="H36" s="69"/>
      <c r="I36" s="69"/>
      <c r="J36" s="69"/>
      <c r="K36" s="69"/>
      <c r="L36" s="69"/>
      <c r="M36" s="69"/>
      <c r="N36" s="69"/>
      <c r="O36" s="69"/>
      <c r="P36" s="70"/>
      <c r="Q36" s="69"/>
      <c r="R36" s="69"/>
      <c r="S36" s="72">
        <v>0</v>
      </c>
      <c r="T36" s="72">
        <v>0</v>
      </c>
      <c r="U36" s="72">
        <v>0</v>
      </c>
      <c r="V36" s="72">
        <v>0</v>
      </c>
      <c r="W36" s="72">
        <v>0</v>
      </c>
      <c r="X36" s="72">
        <v>0</v>
      </c>
      <c r="Y36" s="72"/>
      <c r="Z36" s="72"/>
      <c r="AA36" s="72"/>
      <c r="AB36" s="2"/>
      <c r="AC36" s="102"/>
      <c r="AD36" s="103"/>
      <c r="AE36" s="100"/>
      <c r="AF36" s="2"/>
      <c r="AG36" s="2"/>
      <c r="AH36" s="21"/>
      <c r="AJ36" s="2"/>
      <c r="AK36" s="2"/>
      <c r="AL36" s="26"/>
    </row>
    <row r="37" spans="2:34" s="1" customFormat="1" ht="15.75" thickBot="1">
      <c r="B37" s="215" t="s">
        <v>153</v>
      </c>
      <c r="C37" s="215"/>
      <c r="D37" s="67">
        <f>SUM(D25:D36)</f>
        <v>3035333</v>
      </c>
      <c r="E37" s="67">
        <f aca="true" t="shared" si="1" ref="E37:S37">SUM(E25:E36)</f>
        <v>2467450</v>
      </c>
      <c r="F37" s="67">
        <f t="shared" si="1"/>
        <v>2783087</v>
      </c>
      <c r="G37" s="67">
        <f t="shared" si="1"/>
        <v>2782488</v>
      </c>
      <c r="H37" s="67">
        <f t="shared" si="1"/>
        <v>3120681</v>
      </c>
      <c r="I37" s="67">
        <f t="shared" si="1"/>
        <v>2623651</v>
      </c>
      <c r="J37" s="67">
        <f t="shared" si="1"/>
        <v>2805847</v>
      </c>
      <c r="K37" s="67">
        <f t="shared" si="1"/>
        <v>2539216</v>
      </c>
      <c r="L37" s="67">
        <f t="shared" si="1"/>
        <v>2539610</v>
      </c>
      <c r="M37" s="67">
        <f t="shared" si="1"/>
        <v>34264</v>
      </c>
      <c r="N37" s="67">
        <f t="shared" si="1"/>
        <v>70638</v>
      </c>
      <c r="O37" s="67">
        <f t="shared" si="1"/>
        <v>378571</v>
      </c>
      <c r="P37" s="67">
        <f t="shared" si="1"/>
        <v>551925</v>
      </c>
      <c r="Q37" s="67">
        <f t="shared" si="1"/>
        <v>122577</v>
      </c>
      <c r="R37" s="67">
        <f t="shared" si="1"/>
        <v>387589</v>
      </c>
      <c r="S37" s="67">
        <f t="shared" si="1"/>
        <v>1025509</v>
      </c>
      <c r="T37" s="67">
        <f aca="true" t="shared" si="2" ref="T37:Z37">SUM(T25:T36)</f>
        <v>1435783</v>
      </c>
      <c r="U37" s="67">
        <f t="shared" si="2"/>
        <v>1533478</v>
      </c>
      <c r="V37" s="67">
        <f t="shared" si="2"/>
        <v>1878030</v>
      </c>
      <c r="W37" s="67">
        <f>SUM(W25:W36)</f>
        <v>2158399</v>
      </c>
      <c r="X37" s="67">
        <f t="shared" si="2"/>
        <v>2475922</v>
      </c>
      <c r="Y37" s="67">
        <f t="shared" si="2"/>
        <v>0</v>
      </c>
      <c r="Z37" s="67">
        <f t="shared" si="2"/>
        <v>0</v>
      </c>
      <c r="AA37" s="67">
        <f>SUM(AA25:AA36)</f>
        <v>0</v>
      </c>
      <c r="AB37" s="2"/>
      <c r="AC37" s="115"/>
      <c r="AD37" s="103"/>
      <c r="AE37" s="100"/>
      <c r="AF37" s="25"/>
      <c r="AG37" s="2"/>
      <c r="AH37" s="21"/>
    </row>
    <row r="38" spans="3:32" s="1" customFormat="1" ht="15.75" thickBot="1">
      <c r="C38" s="18"/>
      <c r="D38" s="2"/>
      <c r="E38" s="2"/>
      <c r="X38" s="4"/>
      <c r="Y38" s="25"/>
      <c r="Z38" s="26"/>
      <c r="AA38" s="2"/>
      <c r="AB38" s="2"/>
      <c r="AC38" s="102"/>
      <c r="AD38" s="103"/>
      <c r="AE38" s="100"/>
      <c r="AF38" s="2"/>
    </row>
    <row r="39" spans="2:32" s="1" customFormat="1" ht="15.75" customHeight="1" thickBot="1">
      <c r="B39" s="218" t="s">
        <v>157</v>
      </c>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
      <c r="AC39" s="102"/>
      <c r="AD39" s="103"/>
      <c r="AE39" s="100"/>
      <c r="AF39" s="2"/>
    </row>
    <row r="40" spans="2:33" s="1" customFormat="1" ht="15.75" customHeight="1" thickBot="1">
      <c r="B40" s="217" t="s">
        <v>131</v>
      </c>
      <c r="C40" s="219" t="s">
        <v>132</v>
      </c>
      <c r="D40" s="216">
        <v>2018</v>
      </c>
      <c r="E40" s="216"/>
      <c r="F40" s="216"/>
      <c r="G40" s="216"/>
      <c r="H40" s="216">
        <v>2019</v>
      </c>
      <c r="I40" s="216"/>
      <c r="J40" s="216"/>
      <c r="K40" s="216"/>
      <c r="L40" s="216">
        <v>2020</v>
      </c>
      <c r="M40" s="216"/>
      <c r="N40" s="216"/>
      <c r="O40" s="216"/>
      <c r="P40" s="216">
        <v>2021</v>
      </c>
      <c r="Q40" s="216"/>
      <c r="R40" s="216"/>
      <c r="S40" s="216"/>
      <c r="T40" s="216">
        <v>2022</v>
      </c>
      <c r="U40" s="216"/>
      <c r="V40" s="216"/>
      <c r="W40" s="216"/>
      <c r="X40" s="216">
        <v>2023</v>
      </c>
      <c r="Y40" s="216"/>
      <c r="Z40" s="216"/>
      <c r="AA40" s="216"/>
      <c r="AB40" s="102"/>
      <c r="AC40" s="102"/>
      <c r="AD40" s="103"/>
      <c r="AE40" s="100"/>
      <c r="AF40" s="2"/>
      <c r="AG40" s="2"/>
    </row>
    <row r="41" spans="2:33" s="1" customFormat="1" ht="15.75" thickBot="1">
      <c r="B41" s="217"/>
      <c r="C41" s="219"/>
      <c r="D41" s="34" t="s">
        <v>42</v>
      </c>
      <c r="E41" s="34" t="s">
        <v>43</v>
      </c>
      <c r="F41" s="34" t="s">
        <v>60</v>
      </c>
      <c r="G41" s="34" t="s">
        <v>59</v>
      </c>
      <c r="H41" s="34" t="s">
        <v>42</v>
      </c>
      <c r="I41" s="34" t="s">
        <v>43</v>
      </c>
      <c r="J41" s="34" t="s">
        <v>60</v>
      </c>
      <c r="K41" s="35" t="s">
        <v>59</v>
      </c>
      <c r="L41" s="35" t="s">
        <v>42</v>
      </c>
      <c r="M41" s="35" t="s">
        <v>43</v>
      </c>
      <c r="N41" s="35" t="s">
        <v>60</v>
      </c>
      <c r="O41" s="35" t="s">
        <v>59</v>
      </c>
      <c r="P41" s="68" t="s">
        <v>42</v>
      </c>
      <c r="Q41" s="34" t="s">
        <v>43</v>
      </c>
      <c r="R41" s="34" t="s">
        <v>60</v>
      </c>
      <c r="S41" s="35" t="s">
        <v>59</v>
      </c>
      <c r="T41" s="68" t="s">
        <v>42</v>
      </c>
      <c r="U41" s="34" t="s">
        <v>43</v>
      </c>
      <c r="V41" s="34" t="s">
        <v>60</v>
      </c>
      <c r="W41" s="116" t="s">
        <v>59</v>
      </c>
      <c r="X41" s="68" t="s">
        <v>42</v>
      </c>
      <c r="Y41" s="34" t="s">
        <v>43</v>
      </c>
      <c r="Z41" s="34" t="s">
        <v>60</v>
      </c>
      <c r="AA41" s="35" t="s">
        <v>59</v>
      </c>
      <c r="AB41" s="102"/>
      <c r="AC41" s="102"/>
      <c r="AD41" s="103"/>
      <c r="AE41" s="100"/>
      <c r="AF41" s="2"/>
      <c r="AG41" s="2"/>
    </row>
    <row r="42" spans="2:37" s="1" customFormat="1" ht="15.75" thickBot="1">
      <c r="B42" s="32" t="s">
        <v>133</v>
      </c>
      <c r="C42" s="64" t="s">
        <v>134</v>
      </c>
      <c r="D42" s="65">
        <v>462205</v>
      </c>
      <c r="E42" s="65">
        <v>543469</v>
      </c>
      <c r="F42" s="65">
        <v>327504</v>
      </c>
      <c r="G42" s="65">
        <v>276116</v>
      </c>
      <c r="H42" s="65">
        <v>273178</v>
      </c>
      <c r="I42" s="65">
        <v>273022</v>
      </c>
      <c r="J42" s="65">
        <v>441665</v>
      </c>
      <c r="K42" s="65">
        <v>408263</v>
      </c>
      <c r="L42" s="65">
        <v>247613</v>
      </c>
      <c r="M42" s="65">
        <v>81958</v>
      </c>
      <c r="N42" s="65">
        <v>101721</v>
      </c>
      <c r="O42" s="65">
        <v>272607</v>
      </c>
      <c r="P42" s="66">
        <v>181093</v>
      </c>
      <c r="Q42" s="65">
        <v>207004</v>
      </c>
      <c r="R42" s="65">
        <v>380878</v>
      </c>
      <c r="S42" s="65">
        <v>362577</v>
      </c>
      <c r="T42" s="66">
        <v>189309</v>
      </c>
      <c r="U42" s="65">
        <v>239536</v>
      </c>
      <c r="V42" s="65">
        <v>366278</v>
      </c>
      <c r="W42" s="65">
        <v>292028</v>
      </c>
      <c r="X42" s="66">
        <v>154971</v>
      </c>
      <c r="Y42" s="65"/>
      <c r="Z42" s="65"/>
      <c r="AA42" s="65"/>
      <c r="AB42" s="102"/>
      <c r="AC42" s="102"/>
      <c r="AD42" s="103"/>
      <c r="AE42" s="110"/>
      <c r="AF42" s="102"/>
      <c r="AG42" s="110"/>
      <c r="AH42" s="2"/>
      <c r="AK42" s="111"/>
    </row>
    <row r="43" spans="2:37" s="1" customFormat="1" ht="15.75" thickBot="1">
      <c r="B43" s="38" t="s">
        <v>136</v>
      </c>
      <c r="C43" s="71" t="s">
        <v>137</v>
      </c>
      <c r="D43" s="72">
        <v>127014</v>
      </c>
      <c r="E43" s="72">
        <v>151661</v>
      </c>
      <c r="F43" s="72">
        <v>134321</v>
      </c>
      <c r="G43" s="72">
        <v>114113</v>
      </c>
      <c r="H43" s="72">
        <v>132831</v>
      </c>
      <c r="I43" s="72">
        <v>215370</v>
      </c>
      <c r="J43" s="72">
        <v>316488</v>
      </c>
      <c r="K43" s="72">
        <v>138899</v>
      </c>
      <c r="L43" s="72">
        <v>121317</v>
      </c>
      <c r="M43" s="72">
        <v>210471</v>
      </c>
      <c r="N43" s="72">
        <v>310491</v>
      </c>
      <c r="O43" s="72">
        <v>144484</v>
      </c>
      <c r="P43" s="73">
        <v>100452</v>
      </c>
      <c r="Q43" s="72">
        <v>198109</v>
      </c>
      <c r="R43" s="72">
        <v>246534</v>
      </c>
      <c r="S43" s="72">
        <v>147962</v>
      </c>
      <c r="T43" s="73">
        <v>108228</v>
      </c>
      <c r="U43" s="72">
        <v>179220</v>
      </c>
      <c r="V43" s="72">
        <v>222290</v>
      </c>
      <c r="W43" s="72">
        <v>113152</v>
      </c>
      <c r="X43" s="73">
        <v>145535</v>
      </c>
      <c r="Y43" s="72"/>
      <c r="Z43" s="72"/>
      <c r="AA43" s="72"/>
      <c r="AB43" s="102"/>
      <c r="AC43" s="102"/>
      <c r="AD43" s="103"/>
      <c r="AE43" s="110"/>
      <c r="AF43" s="102"/>
      <c r="AG43" s="110"/>
      <c r="AH43" s="2"/>
      <c r="AK43" s="111"/>
    </row>
    <row r="44" spans="2:37" s="1" customFormat="1" ht="15.75" thickBot="1">
      <c r="B44" s="32" t="s">
        <v>184</v>
      </c>
      <c r="C44" s="64" t="s">
        <v>34</v>
      </c>
      <c r="D44" s="65">
        <v>273888</v>
      </c>
      <c r="E44" s="65">
        <v>236647</v>
      </c>
      <c r="F44" s="65">
        <v>244139</v>
      </c>
      <c r="G44" s="65">
        <v>191710</v>
      </c>
      <c r="H44" s="65">
        <v>216423</v>
      </c>
      <c r="I44" s="65">
        <v>219304</v>
      </c>
      <c r="J44" s="65">
        <v>212667</v>
      </c>
      <c r="K44" s="65">
        <v>186796</v>
      </c>
      <c r="L44" s="65">
        <v>242142</v>
      </c>
      <c r="M44" s="65">
        <v>116640</v>
      </c>
      <c r="N44" s="65">
        <v>95519</v>
      </c>
      <c r="O44" s="65">
        <v>117129</v>
      </c>
      <c r="P44" s="66">
        <v>109436</v>
      </c>
      <c r="Q44" s="65">
        <v>150534</v>
      </c>
      <c r="R44" s="65">
        <v>153558</v>
      </c>
      <c r="S44" s="65">
        <v>183192</v>
      </c>
      <c r="T44" s="66">
        <v>161881</v>
      </c>
      <c r="U44" s="65">
        <v>130755</v>
      </c>
      <c r="V44" s="65">
        <v>146567</v>
      </c>
      <c r="W44" s="65">
        <v>133181</v>
      </c>
      <c r="X44" s="66">
        <v>164149</v>
      </c>
      <c r="Y44" s="65"/>
      <c r="Z44" s="65"/>
      <c r="AA44" s="65"/>
      <c r="AB44" s="102"/>
      <c r="AC44" s="102"/>
      <c r="AD44" s="103"/>
      <c r="AE44" s="110"/>
      <c r="AF44" s="102"/>
      <c r="AG44" s="110"/>
      <c r="AH44" s="2"/>
      <c r="AK44" s="111"/>
    </row>
    <row r="45" spans="2:37" s="1" customFormat="1" ht="15.75" thickBot="1">
      <c r="B45" s="38" t="s">
        <v>139</v>
      </c>
      <c r="C45" s="71" t="s">
        <v>140</v>
      </c>
      <c r="D45" s="72">
        <v>76117</v>
      </c>
      <c r="E45" s="72">
        <v>76719</v>
      </c>
      <c r="F45" s="72">
        <v>67763</v>
      </c>
      <c r="G45" s="72">
        <v>50462</v>
      </c>
      <c r="H45" s="72">
        <v>50003</v>
      </c>
      <c r="I45" s="72">
        <v>88294</v>
      </c>
      <c r="J45" s="72">
        <v>72543</v>
      </c>
      <c r="K45" s="72">
        <v>51656</v>
      </c>
      <c r="L45" s="72">
        <v>60775</v>
      </c>
      <c r="M45" s="72">
        <v>22387</v>
      </c>
      <c r="N45" s="72">
        <v>26096</v>
      </c>
      <c r="O45" s="72">
        <v>42116</v>
      </c>
      <c r="P45" s="73">
        <v>46824</v>
      </c>
      <c r="Q45" s="72">
        <v>58377</v>
      </c>
      <c r="R45" s="72">
        <v>62186</v>
      </c>
      <c r="S45" s="72">
        <v>67278</v>
      </c>
      <c r="T45" s="73">
        <v>58232</v>
      </c>
      <c r="U45" s="72">
        <v>47628</v>
      </c>
      <c r="V45" s="72">
        <v>54177</v>
      </c>
      <c r="W45" s="72">
        <v>49933</v>
      </c>
      <c r="X45" s="73">
        <v>56965</v>
      </c>
      <c r="Y45" s="72"/>
      <c r="Z45" s="72"/>
      <c r="AA45" s="72"/>
      <c r="AB45" s="102"/>
      <c r="AC45" s="102"/>
      <c r="AD45" s="103"/>
      <c r="AE45" s="110"/>
      <c r="AF45" s="102"/>
      <c r="AG45" s="110"/>
      <c r="AH45" s="2"/>
      <c r="AK45" s="111"/>
    </row>
    <row r="46" spans="2:37" s="1" customFormat="1" ht="15.75" thickBot="1">
      <c r="B46" s="32" t="s">
        <v>135</v>
      </c>
      <c r="C46" s="64" t="s">
        <v>142</v>
      </c>
      <c r="D46" s="65">
        <v>27396</v>
      </c>
      <c r="E46" s="65">
        <v>45830</v>
      </c>
      <c r="F46" s="65">
        <v>26012</v>
      </c>
      <c r="G46" s="65">
        <v>32092</v>
      </c>
      <c r="H46" s="65">
        <v>20150</v>
      </c>
      <c r="I46" s="65">
        <v>18474</v>
      </c>
      <c r="J46" s="65">
        <v>42581</v>
      </c>
      <c r="K46" s="65">
        <v>22024</v>
      </c>
      <c r="L46" s="65">
        <v>17884</v>
      </c>
      <c r="M46" s="65">
        <v>2170</v>
      </c>
      <c r="N46" s="65">
        <v>288</v>
      </c>
      <c r="O46" s="65">
        <v>1754</v>
      </c>
      <c r="P46" s="66">
        <v>9490</v>
      </c>
      <c r="Q46" s="65">
        <v>4670</v>
      </c>
      <c r="R46" s="65">
        <v>9143</v>
      </c>
      <c r="S46" s="65">
        <v>11988</v>
      </c>
      <c r="T46" s="66">
        <v>19116</v>
      </c>
      <c r="U46" s="65">
        <v>13382</v>
      </c>
      <c r="V46" s="65">
        <v>14494</v>
      </c>
      <c r="W46" s="65">
        <v>18927</v>
      </c>
      <c r="X46" s="66">
        <v>22261</v>
      </c>
      <c r="Y46" s="65"/>
      <c r="Z46" s="65"/>
      <c r="AA46" s="65"/>
      <c r="AB46" s="102"/>
      <c r="AC46" s="102"/>
      <c r="AD46" s="103"/>
      <c r="AE46" s="110"/>
      <c r="AF46" s="102"/>
      <c r="AG46" s="110"/>
      <c r="AH46" s="2"/>
      <c r="AK46" s="111"/>
    </row>
    <row r="47" spans="2:37" s="1" customFormat="1" ht="15.75" thickBot="1">
      <c r="B47" s="38" t="s">
        <v>35</v>
      </c>
      <c r="C47" s="71" t="s">
        <v>144</v>
      </c>
      <c r="D47" s="72">
        <v>12622</v>
      </c>
      <c r="E47" s="72">
        <v>6815</v>
      </c>
      <c r="F47" s="72">
        <v>3446</v>
      </c>
      <c r="G47" s="72">
        <v>7785</v>
      </c>
      <c r="H47" s="72">
        <v>5134</v>
      </c>
      <c r="I47" s="72">
        <v>5763</v>
      </c>
      <c r="J47" s="72">
        <v>3238</v>
      </c>
      <c r="K47" s="72">
        <v>4773</v>
      </c>
      <c r="L47" s="72">
        <v>4089</v>
      </c>
      <c r="M47" s="72">
        <v>641</v>
      </c>
      <c r="N47" s="72">
        <v>718</v>
      </c>
      <c r="O47" s="72">
        <v>1636</v>
      </c>
      <c r="P47" s="73">
        <v>1875</v>
      </c>
      <c r="Q47" s="72">
        <v>3877</v>
      </c>
      <c r="R47" s="72">
        <v>2067</v>
      </c>
      <c r="S47" s="72">
        <v>5709</v>
      </c>
      <c r="T47" s="73">
        <v>3041</v>
      </c>
      <c r="U47" s="72">
        <v>3044</v>
      </c>
      <c r="V47" s="72">
        <v>467</v>
      </c>
      <c r="W47" s="72">
        <v>0</v>
      </c>
      <c r="X47" s="73">
        <v>18</v>
      </c>
      <c r="Y47" s="72"/>
      <c r="Z47" s="72"/>
      <c r="AA47" s="72"/>
      <c r="AB47" s="102"/>
      <c r="AC47" s="102"/>
      <c r="AD47" s="103"/>
      <c r="AE47" s="110"/>
      <c r="AF47" s="102"/>
      <c r="AG47" s="110"/>
      <c r="AH47" s="2"/>
      <c r="AK47" s="111"/>
    </row>
    <row r="48" spans="2:37" s="1" customFormat="1" ht="15.75" thickBot="1">
      <c r="B48" s="32" t="s">
        <v>145</v>
      </c>
      <c r="C48" s="64" t="s">
        <v>146</v>
      </c>
      <c r="D48" s="65">
        <v>4829802</v>
      </c>
      <c r="E48" s="65">
        <v>4763739</v>
      </c>
      <c r="F48" s="65">
        <v>4357367</v>
      </c>
      <c r="G48" s="65">
        <v>5013496</v>
      </c>
      <c r="H48" s="65">
        <v>4769784</v>
      </c>
      <c r="I48" s="65">
        <v>4945082</v>
      </c>
      <c r="J48" s="65">
        <v>4807193</v>
      </c>
      <c r="K48" s="65">
        <v>4431589</v>
      </c>
      <c r="L48" s="65">
        <v>4764485</v>
      </c>
      <c r="M48" s="65">
        <v>2010881</v>
      </c>
      <c r="N48" s="65">
        <v>3327279</v>
      </c>
      <c r="O48" s="65">
        <v>4242892</v>
      </c>
      <c r="P48" s="66">
        <v>4080452</v>
      </c>
      <c r="Q48" s="65">
        <v>4989278</v>
      </c>
      <c r="R48" s="65">
        <v>4987445</v>
      </c>
      <c r="S48" s="65">
        <v>5436502</v>
      </c>
      <c r="T48" s="66">
        <v>4089282</v>
      </c>
      <c r="U48" s="65">
        <v>3103386</v>
      </c>
      <c r="V48" s="65">
        <v>3441431</v>
      </c>
      <c r="W48" s="65">
        <v>3317672</v>
      </c>
      <c r="X48" s="66">
        <v>3554701</v>
      </c>
      <c r="Y48" s="65"/>
      <c r="Z48" s="65"/>
      <c r="AA48" s="65"/>
      <c r="AB48" s="102"/>
      <c r="AC48" s="185"/>
      <c r="AD48" s="103"/>
      <c r="AE48" s="110"/>
      <c r="AF48" s="102"/>
      <c r="AG48" s="110"/>
      <c r="AH48" s="2"/>
      <c r="AK48" s="111"/>
    </row>
    <row r="49" spans="2:37" s="1" customFormat="1" ht="15.75" thickBot="1">
      <c r="B49" s="38" t="s">
        <v>147</v>
      </c>
      <c r="C49" s="71" t="s">
        <v>148</v>
      </c>
      <c r="D49" s="72">
        <v>241503</v>
      </c>
      <c r="E49" s="72">
        <v>256247</v>
      </c>
      <c r="F49" s="72">
        <v>257296</v>
      </c>
      <c r="G49" s="72">
        <v>268607</v>
      </c>
      <c r="H49" s="72">
        <v>464229</v>
      </c>
      <c r="I49" s="72">
        <v>485907</v>
      </c>
      <c r="J49" s="72">
        <v>743544</v>
      </c>
      <c r="K49" s="72">
        <v>690844</v>
      </c>
      <c r="L49" s="72">
        <v>547992</v>
      </c>
      <c r="M49" s="72">
        <v>51733</v>
      </c>
      <c r="N49" s="72">
        <v>161407</v>
      </c>
      <c r="O49" s="72">
        <v>236542</v>
      </c>
      <c r="P49" s="73">
        <v>182572</v>
      </c>
      <c r="Q49" s="72">
        <v>53122</v>
      </c>
      <c r="R49" s="72">
        <v>17071</v>
      </c>
      <c r="S49" s="72">
        <v>34644</v>
      </c>
      <c r="T49" s="73">
        <v>163916</v>
      </c>
      <c r="U49" s="72">
        <v>214591</v>
      </c>
      <c r="V49" s="72">
        <v>24535</v>
      </c>
      <c r="W49" s="72">
        <v>72157</v>
      </c>
      <c r="X49" s="73">
        <v>178061</v>
      </c>
      <c r="Y49" s="72"/>
      <c r="Z49" s="72"/>
      <c r="AA49" s="72"/>
      <c r="AB49" s="102"/>
      <c r="AC49" s="102"/>
      <c r="AD49" s="103"/>
      <c r="AE49" s="110"/>
      <c r="AF49" s="102"/>
      <c r="AG49" s="110"/>
      <c r="AH49" s="2"/>
      <c r="AK49" s="111"/>
    </row>
    <row r="50" spans="2:37" s="1" customFormat="1" ht="15.75" thickBot="1">
      <c r="B50" s="32" t="s">
        <v>138</v>
      </c>
      <c r="C50" s="64" t="s">
        <v>149</v>
      </c>
      <c r="D50" s="65">
        <v>8671</v>
      </c>
      <c r="E50" s="65">
        <v>6285</v>
      </c>
      <c r="F50" s="65">
        <v>1940</v>
      </c>
      <c r="G50" s="65">
        <v>8163</v>
      </c>
      <c r="H50" s="65">
        <v>9995</v>
      </c>
      <c r="I50" s="65">
        <v>11648</v>
      </c>
      <c r="J50" s="65">
        <v>2489</v>
      </c>
      <c r="K50" s="65">
        <v>5763</v>
      </c>
      <c r="L50" s="65">
        <v>5882</v>
      </c>
      <c r="M50" s="65">
        <v>161</v>
      </c>
      <c r="N50" s="65">
        <v>837</v>
      </c>
      <c r="O50" s="65">
        <v>25836</v>
      </c>
      <c r="P50" s="66">
        <v>1820</v>
      </c>
      <c r="Q50" s="65">
        <v>2404</v>
      </c>
      <c r="R50" s="65">
        <v>1740</v>
      </c>
      <c r="S50" s="65">
        <v>2973</v>
      </c>
      <c r="T50" s="66">
        <v>2784</v>
      </c>
      <c r="U50" s="65">
        <v>5935</v>
      </c>
      <c r="V50" s="65">
        <v>8786</v>
      </c>
      <c r="W50" s="65">
        <v>1874</v>
      </c>
      <c r="X50" s="66">
        <v>4004</v>
      </c>
      <c r="Y50" s="65"/>
      <c r="Z50" s="65"/>
      <c r="AA50" s="65"/>
      <c r="AB50" s="102"/>
      <c r="AC50" s="102"/>
      <c r="AD50" s="103"/>
      <c r="AE50" s="110"/>
      <c r="AF50" s="102"/>
      <c r="AG50" s="110"/>
      <c r="AH50" s="2"/>
      <c r="AK50" s="111"/>
    </row>
    <row r="51" spans="2:37" s="1" customFormat="1" ht="15.75" thickBot="1">
      <c r="B51" s="38" t="s">
        <v>143</v>
      </c>
      <c r="C51" s="71" t="s">
        <v>150</v>
      </c>
      <c r="D51" s="72">
        <v>885577</v>
      </c>
      <c r="E51" s="72">
        <v>577443</v>
      </c>
      <c r="F51" s="72">
        <v>717527</v>
      </c>
      <c r="G51" s="72">
        <v>955788</v>
      </c>
      <c r="H51" s="72">
        <v>533273</v>
      </c>
      <c r="I51" s="72">
        <v>638144</v>
      </c>
      <c r="J51" s="72">
        <v>839206</v>
      </c>
      <c r="K51" s="72">
        <v>1018189</v>
      </c>
      <c r="L51" s="72">
        <v>694512</v>
      </c>
      <c r="M51" s="72">
        <v>120641</v>
      </c>
      <c r="N51" s="72">
        <v>622100</v>
      </c>
      <c r="O51" s="72">
        <v>658916</v>
      </c>
      <c r="P51" s="73">
        <v>597794</v>
      </c>
      <c r="Q51" s="72">
        <v>475936</v>
      </c>
      <c r="R51" s="72">
        <v>856180</v>
      </c>
      <c r="S51" s="72">
        <v>830759</v>
      </c>
      <c r="T51" s="73">
        <v>734503</v>
      </c>
      <c r="U51" s="72">
        <v>921859</v>
      </c>
      <c r="V51" s="72">
        <v>808645</v>
      </c>
      <c r="W51" s="72">
        <v>765236</v>
      </c>
      <c r="X51" s="73">
        <v>362865</v>
      </c>
      <c r="Y51" s="72"/>
      <c r="Z51" s="72"/>
      <c r="AA51" s="72"/>
      <c r="AB51" s="102"/>
      <c r="AC51" s="102"/>
      <c r="AD51" s="103"/>
      <c r="AE51" s="110"/>
      <c r="AF51" s="102"/>
      <c r="AG51" s="110"/>
      <c r="AH51" s="2"/>
      <c r="AK51" s="111"/>
    </row>
    <row r="52" spans="2:37" s="1" customFormat="1" ht="15.75" thickBot="1">
      <c r="B52" s="32" t="s">
        <v>141</v>
      </c>
      <c r="C52" s="64" t="s">
        <v>151</v>
      </c>
      <c r="D52" s="65">
        <v>806403</v>
      </c>
      <c r="E52" s="65">
        <v>1218969</v>
      </c>
      <c r="F52" s="65">
        <v>932092</v>
      </c>
      <c r="G52" s="65">
        <v>723135</v>
      </c>
      <c r="H52" s="65">
        <v>1050292</v>
      </c>
      <c r="I52" s="65">
        <v>1334340</v>
      </c>
      <c r="J52" s="65">
        <v>1598501</v>
      </c>
      <c r="K52" s="65">
        <v>1692802</v>
      </c>
      <c r="L52" s="65">
        <v>2355086</v>
      </c>
      <c r="M52" s="65">
        <v>1773054</v>
      </c>
      <c r="N52" s="65">
        <v>2548106</v>
      </c>
      <c r="O52" s="65">
        <v>2671168</v>
      </c>
      <c r="P52" s="66">
        <v>2915405</v>
      </c>
      <c r="Q52" s="65">
        <v>2756032</v>
      </c>
      <c r="R52" s="65">
        <v>3524054</v>
      </c>
      <c r="S52" s="65">
        <v>3796028</v>
      </c>
      <c r="T52" s="66">
        <v>5083063</v>
      </c>
      <c r="U52" s="65">
        <v>4502563</v>
      </c>
      <c r="V52" s="65">
        <v>3524275</v>
      </c>
      <c r="W52" s="65">
        <v>2907315</v>
      </c>
      <c r="X52" s="66">
        <v>3043242</v>
      </c>
      <c r="Y52" s="65"/>
      <c r="Z52" s="65"/>
      <c r="AA52" s="65"/>
      <c r="AB52" s="102"/>
      <c r="AC52" s="185"/>
      <c r="AD52" s="103"/>
      <c r="AE52" s="110"/>
      <c r="AF52" s="102"/>
      <c r="AG52" s="110"/>
      <c r="AH52" s="2"/>
      <c r="AK52" s="111"/>
    </row>
    <row r="53" spans="2:37" s="1" customFormat="1" ht="15.75" thickBot="1">
      <c r="B53" s="38" t="s">
        <v>169</v>
      </c>
      <c r="C53" s="71" t="s">
        <v>173</v>
      </c>
      <c r="D53" s="69"/>
      <c r="E53" s="69"/>
      <c r="F53" s="69"/>
      <c r="G53" s="69"/>
      <c r="H53" s="69"/>
      <c r="I53" s="69"/>
      <c r="J53" s="69"/>
      <c r="K53" s="69"/>
      <c r="L53" s="69"/>
      <c r="M53" s="69"/>
      <c r="N53" s="69"/>
      <c r="O53" s="69"/>
      <c r="P53" s="70"/>
      <c r="Q53" s="69"/>
      <c r="R53" s="69"/>
      <c r="S53" s="72">
        <v>88212</v>
      </c>
      <c r="T53" s="73">
        <v>64677</v>
      </c>
      <c r="U53" s="72">
        <v>61606</v>
      </c>
      <c r="V53" s="72">
        <v>63984</v>
      </c>
      <c r="W53" s="72">
        <v>69321</v>
      </c>
      <c r="X53" s="73">
        <v>57138</v>
      </c>
      <c r="Y53" s="72"/>
      <c r="Z53" s="72"/>
      <c r="AA53" s="72"/>
      <c r="AB53" s="102"/>
      <c r="AC53" s="185"/>
      <c r="AD53" s="103"/>
      <c r="AE53" s="110"/>
      <c r="AF53" s="102"/>
      <c r="AG53" s="110"/>
      <c r="AH53" s="2"/>
      <c r="AK53" s="111"/>
    </row>
    <row r="54" spans="2:37" s="1" customFormat="1" ht="15.75" thickBot="1">
      <c r="B54" s="215" t="s">
        <v>152</v>
      </c>
      <c r="C54" s="215"/>
      <c r="D54" s="67">
        <f>SUM(D42:D53)</f>
        <v>7751198</v>
      </c>
      <c r="E54" s="67">
        <f aca="true" t="shared" si="3" ref="E54:S54">SUM(E42:E53)</f>
        <v>7883824</v>
      </c>
      <c r="F54" s="67">
        <f t="shared" si="3"/>
        <v>7069407</v>
      </c>
      <c r="G54" s="67">
        <f t="shared" si="3"/>
        <v>7641467</v>
      </c>
      <c r="H54" s="67">
        <f t="shared" si="3"/>
        <v>7525292</v>
      </c>
      <c r="I54" s="67">
        <f t="shared" si="3"/>
        <v>8235348</v>
      </c>
      <c r="J54" s="67">
        <f t="shared" si="3"/>
        <v>9080115</v>
      </c>
      <c r="K54" s="67">
        <f t="shared" si="3"/>
        <v>8651598</v>
      </c>
      <c r="L54" s="67">
        <f t="shared" si="3"/>
        <v>9061777</v>
      </c>
      <c r="M54" s="67">
        <f t="shared" si="3"/>
        <v>4390737</v>
      </c>
      <c r="N54" s="67">
        <f t="shared" si="3"/>
        <v>7194562</v>
      </c>
      <c r="O54" s="67">
        <f t="shared" si="3"/>
        <v>8415080</v>
      </c>
      <c r="P54" s="67">
        <f t="shared" si="3"/>
        <v>8227213</v>
      </c>
      <c r="Q54" s="67">
        <f t="shared" si="3"/>
        <v>8899343</v>
      </c>
      <c r="R54" s="67">
        <f t="shared" si="3"/>
        <v>10240856</v>
      </c>
      <c r="S54" s="67">
        <f t="shared" si="3"/>
        <v>10967824</v>
      </c>
      <c r="T54" s="67">
        <f aca="true" t="shared" si="4" ref="T54:Z54">SUM(T42:T53)</f>
        <v>10678032</v>
      </c>
      <c r="U54" s="67">
        <f t="shared" si="4"/>
        <v>9423505</v>
      </c>
      <c r="V54" s="67">
        <f t="shared" si="4"/>
        <v>8675929</v>
      </c>
      <c r="W54" s="67">
        <f>SUM(W42:W53)</f>
        <v>7740796</v>
      </c>
      <c r="X54" s="67">
        <f t="shared" si="4"/>
        <v>7743910</v>
      </c>
      <c r="Y54" s="67">
        <f t="shared" si="4"/>
        <v>0</v>
      </c>
      <c r="Z54" s="67">
        <f t="shared" si="4"/>
        <v>0</v>
      </c>
      <c r="AA54" s="67">
        <f>SUM(AA42:AA53)</f>
        <v>0</v>
      </c>
      <c r="AB54" s="102"/>
      <c r="AC54" s="102"/>
      <c r="AD54" s="103"/>
      <c r="AE54" s="110"/>
      <c r="AF54" s="102"/>
      <c r="AG54" s="110"/>
      <c r="AH54" s="2"/>
      <c r="AK54" s="111"/>
    </row>
    <row r="55" spans="3:32" s="1" customFormat="1" ht="15.75" thickBot="1">
      <c r="C55" s="18"/>
      <c r="D55" s="2"/>
      <c r="E55" s="2"/>
      <c r="F55" s="2"/>
      <c r="G55" s="2"/>
      <c r="H55" s="2"/>
      <c r="I55" s="2"/>
      <c r="J55" s="2"/>
      <c r="K55" s="2"/>
      <c r="L55" s="2"/>
      <c r="M55" s="2"/>
      <c r="N55" s="2"/>
      <c r="O55" s="2"/>
      <c r="P55" s="2"/>
      <c r="Q55" s="2"/>
      <c r="R55" s="2"/>
      <c r="S55" s="2"/>
      <c r="T55" s="102"/>
      <c r="U55" s="102"/>
      <c r="V55" s="102"/>
      <c r="W55" s="102"/>
      <c r="X55" s="2"/>
      <c r="Y55" s="29"/>
      <c r="Z55" s="20"/>
      <c r="AA55" s="20"/>
      <c r="AB55" s="102"/>
      <c r="AC55" s="102"/>
      <c r="AD55" s="103"/>
      <c r="AE55" s="110"/>
      <c r="AF55" s="102"/>
    </row>
    <row r="56" spans="2:32" s="1" customFormat="1" ht="15.75" customHeight="1" thickBot="1">
      <c r="B56" s="218" t="s">
        <v>160</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102"/>
      <c r="AC56" s="102"/>
      <c r="AD56" s="103"/>
      <c r="AE56" s="110"/>
      <c r="AF56" s="102"/>
    </row>
    <row r="57" spans="2:32" s="1" customFormat="1" ht="15.75" customHeight="1" thickBot="1">
      <c r="B57" s="217" t="s">
        <v>131</v>
      </c>
      <c r="C57" s="219" t="s">
        <v>132</v>
      </c>
      <c r="D57" s="216">
        <v>2018</v>
      </c>
      <c r="E57" s="216"/>
      <c r="F57" s="216"/>
      <c r="G57" s="216"/>
      <c r="H57" s="216">
        <v>2019</v>
      </c>
      <c r="I57" s="216"/>
      <c r="J57" s="216"/>
      <c r="K57" s="216"/>
      <c r="L57" s="216">
        <v>2020</v>
      </c>
      <c r="M57" s="216"/>
      <c r="N57" s="216"/>
      <c r="O57" s="216"/>
      <c r="P57" s="216">
        <v>2021</v>
      </c>
      <c r="Q57" s="216"/>
      <c r="R57" s="216"/>
      <c r="S57" s="216"/>
      <c r="T57" s="216">
        <v>2022</v>
      </c>
      <c r="U57" s="216"/>
      <c r="V57" s="216"/>
      <c r="W57" s="216"/>
      <c r="X57" s="216">
        <v>2023</v>
      </c>
      <c r="Y57" s="216"/>
      <c r="Z57" s="216"/>
      <c r="AA57" s="216"/>
      <c r="AB57" s="102"/>
      <c r="AC57" s="102"/>
      <c r="AD57" s="103"/>
      <c r="AE57" s="110"/>
      <c r="AF57" s="102"/>
    </row>
    <row r="58" spans="2:32" s="1" customFormat="1" ht="15.75" thickBot="1">
      <c r="B58" s="217"/>
      <c r="C58" s="219"/>
      <c r="D58" s="34" t="s">
        <v>42</v>
      </c>
      <c r="E58" s="34" t="s">
        <v>43</v>
      </c>
      <c r="F58" s="34" t="s">
        <v>60</v>
      </c>
      <c r="G58" s="34" t="s">
        <v>59</v>
      </c>
      <c r="H58" s="34" t="s">
        <v>42</v>
      </c>
      <c r="I58" s="34" t="s">
        <v>43</v>
      </c>
      <c r="J58" s="34" t="s">
        <v>60</v>
      </c>
      <c r="K58" s="35" t="s">
        <v>59</v>
      </c>
      <c r="L58" s="34" t="s">
        <v>42</v>
      </c>
      <c r="M58" s="34" t="s">
        <v>43</v>
      </c>
      <c r="N58" s="34" t="s">
        <v>60</v>
      </c>
      <c r="O58" s="35" t="s">
        <v>59</v>
      </c>
      <c r="P58" s="68" t="s">
        <v>42</v>
      </c>
      <c r="Q58" s="34" t="s">
        <v>43</v>
      </c>
      <c r="R58" s="34" t="s">
        <v>60</v>
      </c>
      <c r="S58" s="35" t="s">
        <v>59</v>
      </c>
      <c r="T58" s="68" t="s">
        <v>42</v>
      </c>
      <c r="U58" s="34" t="s">
        <v>43</v>
      </c>
      <c r="V58" s="34" t="s">
        <v>60</v>
      </c>
      <c r="W58" s="116" t="s">
        <v>59</v>
      </c>
      <c r="X58" s="68" t="s">
        <v>42</v>
      </c>
      <c r="Y58" s="34" t="s">
        <v>43</v>
      </c>
      <c r="Z58" s="34" t="s">
        <v>60</v>
      </c>
      <c r="AA58" s="35" t="s">
        <v>59</v>
      </c>
      <c r="AB58" s="102"/>
      <c r="AC58" s="102"/>
      <c r="AD58" s="103"/>
      <c r="AE58" s="110"/>
      <c r="AF58" s="102"/>
    </row>
    <row r="59" spans="2:34" s="1" customFormat="1" ht="15.75" thickBot="1">
      <c r="B59" s="32" t="s">
        <v>133</v>
      </c>
      <c r="C59" s="64" t="s">
        <v>134</v>
      </c>
      <c r="D59" s="65">
        <v>0</v>
      </c>
      <c r="E59" s="65">
        <v>0</v>
      </c>
      <c r="F59" s="65">
        <v>0</v>
      </c>
      <c r="G59" s="65">
        <v>0</v>
      </c>
      <c r="H59" s="65">
        <v>0</v>
      </c>
      <c r="I59" s="65">
        <v>0</v>
      </c>
      <c r="J59" s="65">
        <v>0</v>
      </c>
      <c r="K59" s="65">
        <v>0</v>
      </c>
      <c r="L59" s="65">
        <v>0</v>
      </c>
      <c r="M59" s="65">
        <v>0</v>
      </c>
      <c r="N59" s="65">
        <v>0</v>
      </c>
      <c r="O59" s="65">
        <v>0</v>
      </c>
      <c r="P59" s="66">
        <v>0</v>
      </c>
      <c r="Q59" s="65">
        <v>0</v>
      </c>
      <c r="R59" s="65">
        <v>0</v>
      </c>
      <c r="S59" s="65">
        <v>0</v>
      </c>
      <c r="T59" s="65">
        <v>0</v>
      </c>
      <c r="U59" s="65">
        <v>0</v>
      </c>
      <c r="V59" s="65">
        <v>0</v>
      </c>
      <c r="W59" s="65">
        <v>0</v>
      </c>
      <c r="X59" s="65">
        <v>0</v>
      </c>
      <c r="Y59" s="65"/>
      <c r="Z59" s="65"/>
      <c r="AA59" s="65"/>
      <c r="AB59" s="102"/>
      <c r="AC59" s="102"/>
      <c r="AD59" s="103"/>
      <c r="AE59" s="110"/>
      <c r="AF59" s="102"/>
      <c r="AG59" s="2"/>
      <c r="AH59" s="2"/>
    </row>
    <row r="60" spans="2:34" s="1" customFormat="1" ht="15.75" thickBot="1">
      <c r="B60" s="38" t="s">
        <v>136</v>
      </c>
      <c r="C60" s="71" t="s">
        <v>137</v>
      </c>
      <c r="D60" s="72">
        <v>660</v>
      </c>
      <c r="E60" s="72">
        <v>0</v>
      </c>
      <c r="F60" s="72">
        <v>0</v>
      </c>
      <c r="G60" s="72">
        <v>500</v>
      </c>
      <c r="H60" s="72">
        <v>0</v>
      </c>
      <c r="I60" s="72">
        <v>0</v>
      </c>
      <c r="J60" s="72">
        <v>0</v>
      </c>
      <c r="K60" s="72">
        <v>0</v>
      </c>
      <c r="L60" s="72">
        <v>0</v>
      </c>
      <c r="M60" s="72">
        <v>170</v>
      </c>
      <c r="N60" s="72">
        <v>0</v>
      </c>
      <c r="O60" s="72">
        <v>0</v>
      </c>
      <c r="P60" s="73">
        <v>0</v>
      </c>
      <c r="Q60" s="72">
        <v>0</v>
      </c>
      <c r="R60" s="72">
        <v>0</v>
      </c>
      <c r="S60" s="72">
        <v>0</v>
      </c>
      <c r="T60" s="72">
        <v>0</v>
      </c>
      <c r="U60" s="72">
        <v>0</v>
      </c>
      <c r="V60" s="72">
        <v>0</v>
      </c>
      <c r="W60" s="72">
        <v>0</v>
      </c>
      <c r="X60" s="72">
        <v>0</v>
      </c>
      <c r="Y60" s="72"/>
      <c r="Z60" s="72"/>
      <c r="AA60" s="72"/>
      <c r="AB60" s="102"/>
      <c r="AC60" s="102"/>
      <c r="AD60" s="103"/>
      <c r="AE60" s="110"/>
      <c r="AF60" s="102"/>
      <c r="AG60" s="2"/>
      <c r="AH60" s="2"/>
    </row>
    <row r="61" spans="2:34" s="1" customFormat="1" ht="15.75" thickBot="1">
      <c r="B61" s="32" t="s">
        <v>184</v>
      </c>
      <c r="C61" s="64" t="s">
        <v>34</v>
      </c>
      <c r="D61" s="65">
        <v>8</v>
      </c>
      <c r="E61" s="65">
        <v>25736</v>
      </c>
      <c r="F61" s="65">
        <v>50097</v>
      </c>
      <c r="G61" s="65">
        <v>141172</v>
      </c>
      <c r="H61" s="65">
        <v>641949</v>
      </c>
      <c r="I61" s="65">
        <v>632721</v>
      </c>
      <c r="J61" s="65">
        <v>583341</v>
      </c>
      <c r="K61" s="65">
        <v>402893</v>
      </c>
      <c r="L61" s="65">
        <v>576416</v>
      </c>
      <c r="M61" s="65">
        <v>582143</v>
      </c>
      <c r="N61" s="65">
        <v>511471</v>
      </c>
      <c r="O61" s="65">
        <v>26453</v>
      </c>
      <c r="P61" s="66">
        <v>0</v>
      </c>
      <c r="Q61" s="65">
        <v>335799</v>
      </c>
      <c r="R61" s="65">
        <v>632447</v>
      </c>
      <c r="S61" s="65">
        <v>594100</v>
      </c>
      <c r="T61" s="65">
        <v>825537</v>
      </c>
      <c r="U61" s="65">
        <v>821162</v>
      </c>
      <c r="V61" s="65">
        <v>664365</v>
      </c>
      <c r="W61" s="65">
        <v>580349</v>
      </c>
      <c r="X61" s="65">
        <v>636388</v>
      </c>
      <c r="Y61" s="65"/>
      <c r="Z61" s="65"/>
      <c r="AA61" s="65"/>
      <c r="AB61" s="102"/>
      <c r="AC61" s="102"/>
      <c r="AD61" s="103"/>
      <c r="AE61" s="110"/>
      <c r="AF61" s="102"/>
      <c r="AG61" s="2"/>
      <c r="AH61" s="2"/>
    </row>
    <row r="62" spans="2:34" s="1" customFormat="1" ht="15.75" thickBot="1">
      <c r="B62" s="38" t="s">
        <v>139</v>
      </c>
      <c r="C62" s="71" t="s">
        <v>140</v>
      </c>
      <c r="D62" s="72">
        <v>0</v>
      </c>
      <c r="E62" s="72">
        <v>0</v>
      </c>
      <c r="F62" s="72">
        <v>0</v>
      </c>
      <c r="G62" s="72">
        <v>0</v>
      </c>
      <c r="H62" s="72">
        <v>0</v>
      </c>
      <c r="I62" s="72">
        <v>0</v>
      </c>
      <c r="J62" s="72">
        <v>0</v>
      </c>
      <c r="K62" s="72">
        <v>0</v>
      </c>
      <c r="L62" s="72">
        <v>0</v>
      </c>
      <c r="M62" s="72">
        <v>0</v>
      </c>
      <c r="N62" s="72">
        <v>0</v>
      </c>
      <c r="O62" s="72">
        <v>289994</v>
      </c>
      <c r="P62" s="73">
        <v>565342</v>
      </c>
      <c r="Q62" s="72">
        <v>111236</v>
      </c>
      <c r="R62" s="72">
        <v>0</v>
      </c>
      <c r="S62" s="72">
        <v>0</v>
      </c>
      <c r="T62" s="72">
        <v>0</v>
      </c>
      <c r="U62" s="72">
        <v>0</v>
      </c>
      <c r="V62" s="72">
        <v>0</v>
      </c>
      <c r="W62" s="72">
        <v>0</v>
      </c>
      <c r="X62" s="72">
        <v>0</v>
      </c>
      <c r="Y62" s="72"/>
      <c r="Z62" s="72"/>
      <c r="AA62" s="72"/>
      <c r="AB62" s="102"/>
      <c r="AC62" s="102"/>
      <c r="AD62" s="103"/>
      <c r="AE62" s="110"/>
      <c r="AF62" s="102"/>
      <c r="AG62" s="2"/>
      <c r="AH62" s="2"/>
    </row>
    <row r="63" spans="2:34" s="1" customFormat="1" ht="15.75" thickBot="1">
      <c r="B63" s="32" t="s">
        <v>135</v>
      </c>
      <c r="C63" s="64" t="s">
        <v>142</v>
      </c>
      <c r="D63" s="65">
        <v>0</v>
      </c>
      <c r="E63" s="65">
        <v>0</v>
      </c>
      <c r="F63" s="65">
        <v>0</v>
      </c>
      <c r="G63" s="65">
        <v>0</v>
      </c>
      <c r="H63" s="65">
        <v>0</v>
      </c>
      <c r="I63" s="65">
        <v>0</v>
      </c>
      <c r="J63" s="65">
        <v>0</v>
      </c>
      <c r="K63" s="65">
        <v>0</v>
      </c>
      <c r="L63" s="65">
        <v>0</v>
      </c>
      <c r="M63" s="65">
        <v>0</v>
      </c>
      <c r="N63" s="65">
        <v>0</v>
      </c>
      <c r="O63" s="65">
        <v>0</v>
      </c>
      <c r="P63" s="66">
        <v>0</v>
      </c>
      <c r="Q63" s="65">
        <v>0</v>
      </c>
      <c r="R63" s="65">
        <v>0</v>
      </c>
      <c r="S63" s="65">
        <v>0</v>
      </c>
      <c r="T63" s="65">
        <v>0</v>
      </c>
      <c r="U63" s="65">
        <v>0</v>
      </c>
      <c r="V63" s="65">
        <v>0</v>
      </c>
      <c r="W63" s="65">
        <v>0</v>
      </c>
      <c r="X63" s="65">
        <v>0</v>
      </c>
      <c r="Y63" s="65"/>
      <c r="Z63" s="65"/>
      <c r="AA63" s="65"/>
      <c r="AB63" s="102"/>
      <c r="AC63" s="102"/>
      <c r="AD63" s="103"/>
      <c r="AE63" s="110"/>
      <c r="AF63" s="102"/>
      <c r="AG63" s="2"/>
      <c r="AH63" s="2"/>
    </row>
    <row r="64" spans="2:34" s="1" customFormat="1" ht="15.75" thickBot="1">
      <c r="B64" s="38" t="s">
        <v>35</v>
      </c>
      <c r="C64" s="71" t="s">
        <v>144</v>
      </c>
      <c r="D64" s="72">
        <v>0</v>
      </c>
      <c r="E64" s="72">
        <v>0</v>
      </c>
      <c r="F64" s="72">
        <v>0</v>
      </c>
      <c r="G64" s="72">
        <v>0</v>
      </c>
      <c r="H64" s="72">
        <v>0</v>
      </c>
      <c r="I64" s="72">
        <v>0</v>
      </c>
      <c r="J64" s="72">
        <v>0</v>
      </c>
      <c r="K64" s="72">
        <v>0</v>
      </c>
      <c r="L64" s="72">
        <v>0</v>
      </c>
      <c r="M64" s="72">
        <v>0</v>
      </c>
      <c r="N64" s="72">
        <v>0</v>
      </c>
      <c r="O64" s="72">
        <v>0</v>
      </c>
      <c r="P64" s="73">
        <v>0</v>
      </c>
      <c r="Q64" s="72">
        <v>0</v>
      </c>
      <c r="R64" s="72">
        <v>0</v>
      </c>
      <c r="S64" s="72">
        <v>0</v>
      </c>
      <c r="T64" s="72">
        <v>0</v>
      </c>
      <c r="U64" s="72">
        <v>0</v>
      </c>
      <c r="V64" s="72">
        <v>0</v>
      </c>
      <c r="W64" s="72">
        <v>0</v>
      </c>
      <c r="X64" s="72">
        <v>0</v>
      </c>
      <c r="Y64" s="72"/>
      <c r="Z64" s="72"/>
      <c r="AA64" s="72"/>
      <c r="AB64" s="102"/>
      <c r="AC64" s="102"/>
      <c r="AD64" s="103"/>
      <c r="AE64" s="110"/>
      <c r="AF64" s="102"/>
      <c r="AG64" s="2"/>
      <c r="AH64" s="2"/>
    </row>
    <row r="65" spans="2:34" ht="15.75" thickBot="1">
      <c r="B65" s="32" t="s">
        <v>145</v>
      </c>
      <c r="C65" s="64" t="s">
        <v>146</v>
      </c>
      <c r="D65" s="65">
        <v>91666781</v>
      </c>
      <c r="E65" s="65">
        <v>92992738</v>
      </c>
      <c r="F65" s="65">
        <v>86777162</v>
      </c>
      <c r="G65" s="65">
        <v>107420582</v>
      </c>
      <c r="H65" s="65">
        <v>93027165</v>
      </c>
      <c r="I65" s="65">
        <v>90271470</v>
      </c>
      <c r="J65" s="65">
        <v>88071413</v>
      </c>
      <c r="K65" s="65">
        <v>91383729</v>
      </c>
      <c r="L65" s="65">
        <v>89392282.94</v>
      </c>
      <c r="M65" s="65">
        <v>80556038</v>
      </c>
      <c r="N65" s="65">
        <v>83272396</v>
      </c>
      <c r="O65" s="65">
        <v>111524313</v>
      </c>
      <c r="P65" s="66">
        <v>108489237</v>
      </c>
      <c r="Q65" s="65">
        <v>98120540</v>
      </c>
      <c r="R65" s="65">
        <v>98948121</v>
      </c>
      <c r="S65" s="65">
        <v>113435654</v>
      </c>
      <c r="T65" s="65">
        <v>108322692</v>
      </c>
      <c r="U65" s="65">
        <v>97616548</v>
      </c>
      <c r="V65" s="65">
        <v>86717990</v>
      </c>
      <c r="W65" s="65">
        <v>104639676</v>
      </c>
      <c r="X65" s="65">
        <v>101837196</v>
      </c>
      <c r="Y65" s="65"/>
      <c r="Z65" s="65"/>
      <c r="AA65" s="65"/>
      <c r="AB65" s="185"/>
      <c r="AC65" s="185"/>
      <c r="AD65" s="103"/>
      <c r="AE65" s="110"/>
      <c r="AF65" s="102"/>
      <c r="AG65" s="2"/>
      <c r="AH65" s="2"/>
    </row>
    <row r="66" spans="2:34" ht="15.75" thickBot="1">
      <c r="B66" s="38" t="s">
        <v>147</v>
      </c>
      <c r="C66" s="71" t="s">
        <v>148</v>
      </c>
      <c r="D66" s="72">
        <v>0</v>
      </c>
      <c r="E66" s="72">
        <v>0</v>
      </c>
      <c r="F66" s="72">
        <v>0</v>
      </c>
      <c r="G66" s="72">
        <v>0</v>
      </c>
      <c r="H66" s="72">
        <v>0</v>
      </c>
      <c r="I66" s="72">
        <v>0</v>
      </c>
      <c r="J66" s="72">
        <v>0</v>
      </c>
      <c r="K66" s="72">
        <v>0</v>
      </c>
      <c r="L66" s="72">
        <v>533</v>
      </c>
      <c r="M66" s="72">
        <v>0</v>
      </c>
      <c r="N66" s="72">
        <v>0</v>
      </c>
      <c r="O66" s="72">
        <v>0</v>
      </c>
      <c r="P66" s="73">
        <v>0</v>
      </c>
      <c r="Q66" s="72">
        <v>0</v>
      </c>
      <c r="R66" s="72">
        <v>0</v>
      </c>
      <c r="S66" s="72">
        <v>0</v>
      </c>
      <c r="T66" s="72">
        <v>0</v>
      </c>
      <c r="U66" s="72">
        <v>0</v>
      </c>
      <c r="V66" s="72">
        <v>0</v>
      </c>
      <c r="W66" s="72">
        <v>0</v>
      </c>
      <c r="X66" s="72">
        <v>0</v>
      </c>
      <c r="Y66" s="72"/>
      <c r="Z66" s="72"/>
      <c r="AA66" s="72"/>
      <c r="AB66" s="102"/>
      <c r="AD66" s="103"/>
      <c r="AE66" s="110"/>
      <c r="AF66" s="102"/>
      <c r="AG66" s="2"/>
      <c r="AH66" s="2"/>
    </row>
    <row r="67" spans="2:34" ht="15.75" thickBot="1">
      <c r="B67" s="32" t="s">
        <v>138</v>
      </c>
      <c r="C67" s="64" t="s">
        <v>149</v>
      </c>
      <c r="D67" s="65">
        <v>0</v>
      </c>
      <c r="E67" s="65">
        <v>0</v>
      </c>
      <c r="F67" s="65">
        <v>0</v>
      </c>
      <c r="G67" s="65">
        <v>0</v>
      </c>
      <c r="H67" s="65">
        <v>0</v>
      </c>
      <c r="I67" s="65">
        <v>0</v>
      </c>
      <c r="J67" s="65">
        <v>0</v>
      </c>
      <c r="K67" s="65">
        <v>0</v>
      </c>
      <c r="L67" s="65">
        <v>0</v>
      </c>
      <c r="M67" s="65">
        <v>0</v>
      </c>
      <c r="N67" s="65">
        <v>0</v>
      </c>
      <c r="O67" s="65">
        <v>0</v>
      </c>
      <c r="P67" s="66">
        <v>0</v>
      </c>
      <c r="Q67" s="65">
        <v>0</v>
      </c>
      <c r="R67" s="65">
        <v>0</v>
      </c>
      <c r="S67" s="65">
        <v>0</v>
      </c>
      <c r="T67" s="65">
        <v>0</v>
      </c>
      <c r="U67" s="65">
        <v>0</v>
      </c>
      <c r="V67" s="65">
        <v>0</v>
      </c>
      <c r="W67" s="65">
        <v>0</v>
      </c>
      <c r="X67" s="65">
        <v>0</v>
      </c>
      <c r="Y67" s="65"/>
      <c r="Z67" s="65"/>
      <c r="AA67" s="65"/>
      <c r="AB67" s="102"/>
      <c r="AD67" s="103"/>
      <c r="AE67" s="110"/>
      <c r="AF67" s="102"/>
      <c r="AG67" s="2"/>
      <c r="AH67" s="2"/>
    </row>
    <row r="68" spans="2:34" ht="15.75" thickBot="1">
      <c r="B68" s="38" t="s">
        <v>143</v>
      </c>
      <c r="C68" s="71" t="s">
        <v>150</v>
      </c>
      <c r="D68" s="72">
        <v>0</v>
      </c>
      <c r="E68" s="72">
        <v>0</v>
      </c>
      <c r="F68" s="72">
        <v>0</v>
      </c>
      <c r="G68" s="72">
        <v>0</v>
      </c>
      <c r="H68" s="72">
        <v>0</v>
      </c>
      <c r="I68" s="72">
        <v>0</v>
      </c>
      <c r="J68" s="72">
        <v>0</v>
      </c>
      <c r="K68" s="72">
        <v>0</v>
      </c>
      <c r="L68" s="72">
        <v>0</v>
      </c>
      <c r="M68" s="72">
        <v>0</v>
      </c>
      <c r="N68" s="72">
        <v>0</v>
      </c>
      <c r="O68" s="72">
        <v>0</v>
      </c>
      <c r="P68" s="73">
        <v>0</v>
      </c>
      <c r="Q68" s="72">
        <v>0</v>
      </c>
      <c r="R68" s="72">
        <v>0</v>
      </c>
      <c r="S68" s="72">
        <v>0</v>
      </c>
      <c r="T68" s="72">
        <v>0</v>
      </c>
      <c r="U68" s="72">
        <v>0</v>
      </c>
      <c r="V68" s="72">
        <v>0</v>
      </c>
      <c r="W68" s="72">
        <v>0</v>
      </c>
      <c r="X68" s="72">
        <v>0</v>
      </c>
      <c r="Y68" s="72"/>
      <c r="Z68" s="72"/>
      <c r="AA68" s="72"/>
      <c r="AB68" s="102"/>
      <c r="AD68" s="103"/>
      <c r="AE68" s="110"/>
      <c r="AF68" s="102"/>
      <c r="AG68" s="2"/>
      <c r="AH68" s="2"/>
    </row>
    <row r="69" spans="2:34" ht="15.75" thickBot="1">
      <c r="B69" s="32" t="s">
        <v>141</v>
      </c>
      <c r="C69" s="64" t="s">
        <v>151</v>
      </c>
      <c r="D69" s="65">
        <v>13536</v>
      </c>
      <c r="E69" s="65">
        <v>25511</v>
      </c>
      <c r="F69" s="65">
        <v>23974</v>
      </c>
      <c r="G69" s="65">
        <v>15898</v>
      </c>
      <c r="H69" s="65">
        <v>13488</v>
      </c>
      <c r="I69" s="65">
        <v>21800</v>
      </c>
      <c r="J69" s="65">
        <v>20903</v>
      </c>
      <c r="K69" s="65">
        <v>15786</v>
      </c>
      <c r="L69" s="65">
        <v>9611</v>
      </c>
      <c r="M69" s="65">
        <v>0</v>
      </c>
      <c r="N69" s="65">
        <v>0</v>
      </c>
      <c r="O69" s="65">
        <v>0</v>
      </c>
      <c r="P69" s="66">
        <v>152731</v>
      </c>
      <c r="Q69" s="65">
        <v>430581</v>
      </c>
      <c r="R69" s="65">
        <v>158579</v>
      </c>
      <c r="S69" s="65">
        <v>0</v>
      </c>
      <c r="T69" s="65">
        <v>0</v>
      </c>
      <c r="U69" s="65">
        <v>0</v>
      </c>
      <c r="V69" s="65">
        <v>18066</v>
      </c>
      <c r="W69" s="65">
        <v>117897</v>
      </c>
      <c r="X69" s="65">
        <v>90213</v>
      </c>
      <c r="Y69" s="65"/>
      <c r="Z69" s="65"/>
      <c r="AA69" s="65"/>
      <c r="AB69" s="102"/>
      <c r="AD69" s="103"/>
      <c r="AE69" s="110"/>
      <c r="AF69" s="102"/>
      <c r="AG69" s="2"/>
      <c r="AH69" s="2"/>
    </row>
    <row r="70" spans="2:34" ht="15.75" thickBot="1">
      <c r="B70" s="38" t="s">
        <v>169</v>
      </c>
      <c r="C70" s="71" t="s">
        <v>174</v>
      </c>
      <c r="D70" s="69"/>
      <c r="E70" s="69"/>
      <c r="F70" s="69"/>
      <c r="G70" s="69"/>
      <c r="H70" s="69"/>
      <c r="I70" s="69"/>
      <c r="J70" s="69"/>
      <c r="K70" s="69"/>
      <c r="L70" s="69"/>
      <c r="M70" s="69"/>
      <c r="N70" s="69"/>
      <c r="O70" s="69"/>
      <c r="P70" s="70"/>
      <c r="Q70" s="69"/>
      <c r="R70" s="69"/>
      <c r="S70" s="72">
        <v>0</v>
      </c>
      <c r="T70" s="72">
        <v>0</v>
      </c>
      <c r="U70" s="72">
        <v>0</v>
      </c>
      <c r="V70" s="72">
        <v>0</v>
      </c>
      <c r="W70" s="72">
        <v>0</v>
      </c>
      <c r="X70" s="72">
        <v>0</v>
      </c>
      <c r="Y70" s="72"/>
      <c r="Z70" s="72"/>
      <c r="AA70" s="72"/>
      <c r="AB70" s="102"/>
      <c r="AD70" s="103"/>
      <c r="AE70" s="110"/>
      <c r="AF70" s="102"/>
      <c r="AG70" s="2"/>
      <c r="AH70" s="2"/>
    </row>
    <row r="71" spans="2:34" ht="15.75" thickBot="1">
      <c r="B71" s="215" t="s">
        <v>153</v>
      </c>
      <c r="C71" s="215"/>
      <c r="D71" s="67">
        <f>SUM(D59:D70)</f>
        <v>91680985</v>
      </c>
      <c r="E71" s="67">
        <f aca="true" t="shared" si="5" ref="E71:Z71">SUM(E59:E70)</f>
        <v>93043985</v>
      </c>
      <c r="F71" s="67">
        <f t="shared" si="5"/>
        <v>86851233</v>
      </c>
      <c r="G71" s="67">
        <f t="shared" si="5"/>
        <v>107578152</v>
      </c>
      <c r="H71" s="67">
        <f t="shared" si="5"/>
        <v>93682602</v>
      </c>
      <c r="I71" s="67">
        <f t="shared" si="5"/>
        <v>90925991</v>
      </c>
      <c r="J71" s="67">
        <f t="shared" si="5"/>
        <v>88675657</v>
      </c>
      <c r="K71" s="67">
        <f t="shared" si="5"/>
        <v>91802408</v>
      </c>
      <c r="L71" s="67">
        <f t="shared" si="5"/>
        <v>89978842.94</v>
      </c>
      <c r="M71" s="67">
        <f t="shared" si="5"/>
        <v>81138351</v>
      </c>
      <c r="N71" s="67">
        <f t="shared" si="5"/>
        <v>83783867</v>
      </c>
      <c r="O71" s="67">
        <f t="shared" si="5"/>
        <v>111840760</v>
      </c>
      <c r="P71" s="67">
        <f t="shared" si="5"/>
        <v>109207310</v>
      </c>
      <c r="Q71" s="67">
        <f t="shared" si="5"/>
        <v>98998156</v>
      </c>
      <c r="R71" s="67">
        <f t="shared" si="5"/>
        <v>99739147</v>
      </c>
      <c r="S71" s="67">
        <f t="shared" si="5"/>
        <v>114029754</v>
      </c>
      <c r="T71" s="67">
        <f>SUM(T59:T70)</f>
        <v>109148229</v>
      </c>
      <c r="U71" s="67">
        <f>SUM(U59:U70)</f>
        <v>98437710</v>
      </c>
      <c r="V71" s="67">
        <f>SUM(V59:V70)</f>
        <v>87400421</v>
      </c>
      <c r="W71" s="67">
        <f>SUM(W59:W70)</f>
        <v>105337922</v>
      </c>
      <c r="X71" s="67">
        <f t="shared" si="5"/>
        <v>102563797</v>
      </c>
      <c r="Y71" s="67">
        <f t="shared" si="5"/>
        <v>0</v>
      </c>
      <c r="Z71" s="67">
        <f t="shared" si="5"/>
        <v>0</v>
      </c>
      <c r="AA71" s="67">
        <f>SUM(AA59:AA70)</f>
        <v>0</v>
      </c>
      <c r="AB71" s="102"/>
      <c r="AD71" s="103"/>
      <c r="AE71" s="110"/>
      <c r="AF71" s="102"/>
      <c r="AG71" s="2"/>
      <c r="AH71" s="2"/>
    </row>
    <row r="72" spans="2:34" ht="409.5">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D72" s="103"/>
      <c r="AE72" s="110"/>
      <c r="AF72" s="102"/>
      <c r="AG72" s="2"/>
      <c r="AH72" s="2"/>
    </row>
    <row r="73" spans="1:32" s="31" customFormat="1" ht="36" customHeight="1">
      <c r="A73" s="30"/>
      <c r="B73" s="220" t="s">
        <v>158</v>
      </c>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30"/>
      <c r="AC73" s="102"/>
      <c r="AD73" s="103"/>
      <c r="AE73" s="110"/>
      <c r="AF73" s="102"/>
    </row>
    <row r="74" spans="2:32" ht="26.25" customHeight="1">
      <c r="B74" s="220" t="s">
        <v>159</v>
      </c>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D74" s="103"/>
      <c r="AE74" s="110"/>
      <c r="AF74" s="102"/>
    </row>
    <row r="75" ht="14.25" customHeight="1">
      <c r="B75" s="12" t="s">
        <v>186</v>
      </c>
    </row>
  </sheetData>
  <sheetProtection/>
  <mergeCells count="43">
    <mergeCell ref="B3:AA3"/>
    <mergeCell ref="B5:AA5"/>
    <mergeCell ref="B6:B7"/>
    <mergeCell ref="C6:C7"/>
    <mergeCell ref="H6:K6"/>
    <mergeCell ref="B37:C37"/>
    <mergeCell ref="P6:S6"/>
    <mergeCell ref="B20:C20"/>
    <mergeCell ref="X6:AA6"/>
    <mergeCell ref="L6:O6"/>
    <mergeCell ref="B74:AA74"/>
    <mergeCell ref="P23:S23"/>
    <mergeCell ref="D23:G23"/>
    <mergeCell ref="B39:AA39"/>
    <mergeCell ref="B54:C54"/>
    <mergeCell ref="D57:G57"/>
    <mergeCell ref="L57:O57"/>
    <mergeCell ref="B73:AA73"/>
    <mergeCell ref="P57:S57"/>
    <mergeCell ref="B40:B41"/>
    <mergeCell ref="T6:W6"/>
    <mergeCell ref="T23:W23"/>
    <mergeCell ref="T40:W40"/>
    <mergeCell ref="L23:O23"/>
    <mergeCell ref="C23:C24"/>
    <mergeCell ref="L40:O40"/>
    <mergeCell ref="D6:G6"/>
    <mergeCell ref="B23:B24"/>
    <mergeCell ref="P40:S40"/>
    <mergeCell ref="B22:AA22"/>
    <mergeCell ref="X23:AA23"/>
    <mergeCell ref="C40:C41"/>
    <mergeCell ref="H23:K23"/>
    <mergeCell ref="B71:C71"/>
    <mergeCell ref="H40:K40"/>
    <mergeCell ref="X40:AA40"/>
    <mergeCell ref="B57:B58"/>
    <mergeCell ref="B56:AA56"/>
    <mergeCell ref="H57:K57"/>
    <mergeCell ref="C57:C58"/>
    <mergeCell ref="D40:G40"/>
    <mergeCell ref="T57:W57"/>
    <mergeCell ref="X57:AA57"/>
  </mergeCells>
  <hyperlinks>
    <hyperlink ref="A3" location="Indice!B8" display="Regresar"/>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P102"/>
  <sheetViews>
    <sheetView tabSelected="1" zoomScale="60" zoomScaleNormal="60" zoomScalePageLayoutView="0" workbookViewId="0" topLeftCell="A85">
      <selection activeCell="Q93" sqref="Q93"/>
    </sheetView>
  </sheetViews>
  <sheetFormatPr defaultColWidth="11.421875" defaultRowHeight="15"/>
  <cols>
    <col min="1" max="1" width="13.28125" style="1" customWidth="1"/>
    <col min="2" max="2" width="11.421875" style="1" customWidth="1"/>
    <col min="3" max="3" width="19.57421875" style="1" customWidth="1"/>
    <col min="4" max="4" width="39.421875" style="1" customWidth="1"/>
    <col min="5" max="5" width="15.57421875" style="1" customWidth="1"/>
    <col min="6" max="6" width="13.28125" style="1" customWidth="1"/>
    <col min="7" max="7" width="12.28125" style="1" customWidth="1"/>
    <col min="8" max="9" width="13.57421875" style="1" customWidth="1"/>
    <col min="10" max="12" width="17.28125" style="1" customWidth="1"/>
    <col min="13" max="14" width="16.28125" style="1" customWidth="1"/>
    <col min="15" max="16384" width="11.421875" style="1" customWidth="1"/>
  </cols>
  <sheetData>
    <row r="1" ht="15.75" thickBot="1">
      <c r="A1" s="16" t="s">
        <v>40</v>
      </c>
    </row>
    <row r="2" spans="3:6" ht="21.75" customHeight="1" thickBot="1">
      <c r="C2" s="232" t="s">
        <v>115</v>
      </c>
      <c r="D2" s="233"/>
      <c r="E2" s="233"/>
      <c r="F2" s="234"/>
    </row>
    <row r="3" ht="15.75" thickBot="1"/>
    <row r="4" spans="3:14" ht="15.75" thickBot="1">
      <c r="C4" s="230" t="s">
        <v>62</v>
      </c>
      <c r="D4" s="230"/>
      <c r="E4" s="230"/>
      <c r="F4" s="230"/>
      <c r="G4" s="230"/>
      <c r="H4" s="230"/>
      <c r="I4" s="230"/>
      <c r="J4" s="230"/>
      <c r="K4" s="230"/>
      <c r="L4" s="230"/>
      <c r="M4" s="230"/>
      <c r="N4" s="230"/>
    </row>
    <row r="5" spans="3:14" ht="15.75" thickBot="1">
      <c r="C5" s="88"/>
      <c r="D5" s="88"/>
      <c r="E5" s="113">
        <v>2014</v>
      </c>
      <c r="F5" s="113">
        <v>2015</v>
      </c>
      <c r="G5" s="113">
        <v>2016</v>
      </c>
      <c r="H5" s="113">
        <v>2017</v>
      </c>
      <c r="I5" s="113">
        <v>2018</v>
      </c>
      <c r="J5" s="113">
        <v>2019</v>
      </c>
      <c r="K5" s="113">
        <v>2020</v>
      </c>
      <c r="L5" s="113">
        <v>2021</v>
      </c>
      <c r="M5" s="189">
        <v>2022</v>
      </c>
      <c r="N5" s="113" t="s">
        <v>196</v>
      </c>
    </row>
    <row r="6" spans="3:14" ht="15.75" thickBot="1">
      <c r="C6" s="235" t="s">
        <v>64</v>
      </c>
      <c r="D6" s="89" t="s">
        <v>65</v>
      </c>
      <c r="E6" s="90">
        <v>13060</v>
      </c>
      <c r="F6" s="90">
        <v>13137</v>
      </c>
      <c r="G6" s="90">
        <v>13195</v>
      </c>
      <c r="H6" s="90">
        <v>13116</v>
      </c>
      <c r="I6" s="90">
        <v>13658</v>
      </c>
      <c r="J6" s="90">
        <v>13551</v>
      </c>
      <c r="K6" s="91">
        <v>13989</v>
      </c>
      <c r="L6" s="91">
        <v>13463</v>
      </c>
      <c r="M6" s="91">
        <v>13433</v>
      </c>
      <c r="N6" s="91">
        <v>3808</v>
      </c>
    </row>
    <row r="7" spans="3:14" ht="15.75" thickBot="1">
      <c r="C7" s="235"/>
      <c r="D7" s="89" t="s">
        <v>67</v>
      </c>
      <c r="E7" s="90">
        <v>1029</v>
      </c>
      <c r="F7" s="90">
        <v>991</v>
      </c>
      <c r="G7" s="90">
        <v>953</v>
      </c>
      <c r="H7" s="90">
        <v>941</v>
      </c>
      <c r="I7" s="90">
        <v>997</v>
      </c>
      <c r="J7" s="90">
        <v>1000</v>
      </c>
      <c r="K7" s="91">
        <v>1000</v>
      </c>
      <c r="L7" s="91">
        <v>1003</v>
      </c>
      <c r="M7" s="91">
        <v>1003</v>
      </c>
      <c r="N7" s="91">
        <v>285</v>
      </c>
    </row>
    <row r="8" spans="3:14" ht="15.75" thickBot="1">
      <c r="C8" s="235"/>
      <c r="D8" s="89" t="s">
        <v>69</v>
      </c>
      <c r="E8" s="90">
        <v>12818</v>
      </c>
      <c r="F8" s="90">
        <v>12786</v>
      </c>
      <c r="G8" s="90">
        <v>12736</v>
      </c>
      <c r="H8" s="90">
        <v>12591</v>
      </c>
      <c r="I8" s="90">
        <v>12704</v>
      </c>
      <c r="J8" s="90">
        <v>12588</v>
      </c>
      <c r="K8" s="91">
        <v>12720</v>
      </c>
      <c r="L8" s="91">
        <v>12903</v>
      </c>
      <c r="M8" s="91">
        <v>12819</v>
      </c>
      <c r="N8" s="91">
        <v>3280</v>
      </c>
    </row>
    <row r="9" spans="3:14" ht="15.75" thickBot="1">
      <c r="C9" s="74"/>
      <c r="D9" s="75"/>
      <c r="E9" s="76"/>
      <c r="F9" s="76"/>
      <c r="G9" s="76"/>
      <c r="H9" s="76"/>
      <c r="I9" s="76"/>
      <c r="J9" s="76"/>
      <c r="K9" s="77"/>
      <c r="L9" s="77"/>
      <c r="M9" s="77"/>
      <c r="N9" s="77"/>
    </row>
    <row r="10" spans="3:14" ht="15.75" thickBot="1">
      <c r="C10" s="219" t="s">
        <v>72</v>
      </c>
      <c r="D10" s="89" t="s">
        <v>65</v>
      </c>
      <c r="E10" s="90">
        <v>12311</v>
      </c>
      <c r="F10" s="90">
        <v>17857</v>
      </c>
      <c r="G10" s="90">
        <v>11656</v>
      </c>
      <c r="H10" s="90">
        <v>14135</v>
      </c>
      <c r="I10" s="90">
        <v>5199</v>
      </c>
      <c r="J10" s="90">
        <v>5830</v>
      </c>
      <c r="K10" s="91">
        <v>5328</v>
      </c>
      <c r="L10" s="91">
        <v>5461</v>
      </c>
      <c r="M10" s="91">
        <v>5561</v>
      </c>
      <c r="N10" s="91">
        <v>1496</v>
      </c>
    </row>
    <row r="11" spans="3:14" ht="15.75" thickBot="1">
      <c r="C11" s="219"/>
      <c r="D11" s="89" t="s">
        <v>67</v>
      </c>
      <c r="E11" s="90">
        <v>713</v>
      </c>
      <c r="F11" s="90">
        <v>1037</v>
      </c>
      <c r="G11" s="90">
        <v>739</v>
      </c>
      <c r="H11" s="90">
        <v>2607</v>
      </c>
      <c r="I11" s="90">
        <v>678</v>
      </c>
      <c r="J11" s="90">
        <v>709</v>
      </c>
      <c r="K11" s="91">
        <v>756</v>
      </c>
      <c r="L11" s="91">
        <v>848</v>
      </c>
      <c r="M11" s="91">
        <v>936</v>
      </c>
      <c r="N11" s="91">
        <v>214</v>
      </c>
    </row>
    <row r="12" spans="3:14" ht="15.75" thickBot="1">
      <c r="C12" s="219"/>
      <c r="D12" s="89" t="s">
        <v>69</v>
      </c>
      <c r="E12" s="90">
        <v>8404</v>
      </c>
      <c r="F12" s="90">
        <v>7844</v>
      </c>
      <c r="G12" s="90">
        <v>7896</v>
      </c>
      <c r="H12" s="90">
        <v>9129</v>
      </c>
      <c r="I12" s="90">
        <v>2798</v>
      </c>
      <c r="J12" s="90">
        <v>2912</v>
      </c>
      <c r="K12" s="91">
        <v>2832</v>
      </c>
      <c r="L12" s="91">
        <v>2979</v>
      </c>
      <c r="M12" s="91">
        <v>3246</v>
      </c>
      <c r="N12" s="91">
        <v>800</v>
      </c>
    </row>
    <row r="13" spans="3:14" ht="15.75" thickBot="1">
      <c r="C13" s="74"/>
      <c r="D13" s="75"/>
      <c r="E13" s="76"/>
      <c r="F13" s="76"/>
      <c r="G13" s="76"/>
      <c r="H13" s="76"/>
      <c r="I13" s="76"/>
      <c r="J13" s="76"/>
      <c r="K13" s="78"/>
      <c r="L13" s="78"/>
      <c r="M13" s="78"/>
      <c r="N13" s="78"/>
    </row>
    <row r="14" spans="3:14" ht="15.75" thickBot="1">
      <c r="C14" s="235" t="s">
        <v>75</v>
      </c>
      <c r="D14" s="89" t="s">
        <v>65</v>
      </c>
      <c r="E14" s="90">
        <v>21202</v>
      </c>
      <c r="F14" s="90">
        <v>17778</v>
      </c>
      <c r="G14" s="90">
        <v>23696</v>
      </c>
      <c r="H14" s="90">
        <v>29242</v>
      </c>
      <c r="I14" s="90">
        <v>27338</v>
      </c>
      <c r="J14" s="90">
        <v>26028</v>
      </c>
      <c r="K14" s="91">
        <v>23905</v>
      </c>
      <c r="L14" s="91">
        <v>23694</v>
      </c>
      <c r="M14" s="91">
        <v>27930</v>
      </c>
      <c r="N14" s="91">
        <v>7056</v>
      </c>
    </row>
    <row r="15" spans="3:14" ht="15.75" thickBot="1">
      <c r="C15" s="235"/>
      <c r="D15" s="89" t="s">
        <v>67</v>
      </c>
      <c r="E15" s="90">
        <v>3262</v>
      </c>
      <c r="F15" s="90">
        <v>2957</v>
      </c>
      <c r="G15" s="90">
        <v>2505</v>
      </c>
      <c r="H15" s="90">
        <v>4983</v>
      </c>
      <c r="I15" s="90">
        <v>10371</v>
      </c>
      <c r="J15" s="90">
        <v>13465</v>
      </c>
      <c r="K15" s="91">
        <v>7294</v>
      </c>
      <c r="L15" s="91">
        <v>14362</v>
      </c>
      <c r="M15" s="91">
        <v>17056</v>
      </c>
      <c r="N15" s="91">
        <v>2038</v>
      </c>
    </row>
    <row r="16" spans="3:14" ht="15.75" thickBot="1">
      <c r="C16" s="235"/>
      <c r="D16" s="89" t="s">
        <v>69</v>
      </c>
      <c r="E16" s="90">
        <v>33076</v>
      </c>
      <c r="F16" s="90">
        <v>30082</v>
      </c>
      <c r="G16" s="90">
        <v>33845</v>
      </c>
      <c r="H16" s="90">
        <v>32511</v>
      </c>
      <c r="I16" s="90">
        <v>34066</v>
      </c>
      <c r="J16" s="90">
        <v>46302</v>
      </c>
      <c r="K16" s="91">
        <v>37036</v>
      </c>
      <c r="L16" s="91">
        <v>37572</v>
      </c>
      <c r="M16" s="91">
        <v>37572</v>
      </c>
      <c r="N16" s="91">
        <v>9387</v>
      </c>
    </row>
    <row r="17" spans="3:14" ht="15.75" thickBot="1">
      <c r="C17" s="74"/>
      <c r="D17" s="75"/>
      <c r="E17" s="76"/>
      <c r="F17" s="76"/>
      <c r="G17" s="76"/>
      <c r="H17" s="76"/>
      <c r="I17" s="76"/>
      <c r="J17" s="76"/>
      <c r="K17" s="78"/>
      <c r="L17" s="78"/>
      <c r="M17" s="78"/>
      <c r="N17" s="78"/>
    </row>
    <row r="18" spans="3:14" ht="15.75" thickBot="1">
      <c r="C18" s="231" t="s">
        <v>41</v>
      </c>
      <c r="D18" s="89" t="s">
        <v>65</v>
      </c>
      <c r="E18" s="90">
        <f aca="true" t="shared" si="0" ref="E18:K20">+E6+E10+E14</f>
        <v>46573</v>
      </c>
      <c r="F18" s="90">
        <f t="shared" si="0"/>
        <v>48772</v>
      </c>
      <c r="G18" s="90">
        <f t="shared" si="0"/>
        <v>48547</v>
      </c>
      <c r="H18" s="90">
        <f t="shared" si="0"/>
        <v>56493</v>
      </c>
      <c r="I18" s="90">
        <f t="shared" si="0"/>
        <v>46195</v>
      </c>
      <c r="J18" s="90">
        <f t="shared" si="0"/>
        <v>45409</v>
      </c>
      <c r="K18" s="90">
        <f t="shared" si="0"/>
        <v>43222</v>
      </c>
      <c r="L18" s="90">
        <v>42618</v>
      </c>
      <c r="M18" s="90">
        <v>46924</v>
      </c>
      <c r="N18" s="90">
        <v>12360</v>
      </c>
    </row>
    <row r="19" spans="3:14" ht="15.75" thickBot="1">
      <c r="C19" s="231"/>
      <c r="D19" s="89" t="s">
        <v>67</v>
      </c>
      <c r="E19" s="90">
        <f t="shared" si="0"/>
        <v>5004</v>
      </c>
      <c r="F19" s="90">
        <f t="shared" si="0"/>
        <v>4985</v>
      </c>
      <c r="G19" s="90">
        <f t="shared" si="0"/>
        <v>4197</v>
      </c>
      <c r="H19" s="90">
        <f t="shared" si="0"/>
        <v>8531</v>
      </c>
      <c r="I19" s="90">
        <f t="shared" si="0"/>
        <v>12046</v>
      </c>
      <c r="J19" s="90">
        <f t="shared" si="0"/>
        <v>15174</v>
      </c>
      <c r="K19" s="90">
        <f t="shared" si="0"/>
        <v>9050</v>
      </c>
      <c r="L19" s="90">
        <v>16213</v>
      </c>
      <c r="M19" s="90">
        <v>18995</v>
      </c>
      <c r="N19" s="90">
        <v>2537</v>
      </c>
    </row>
    <row r="20" spans="3:16" ht="15.75" thickBot="1">
      <c r="C20" s="231"/>
      <c r="D20" s="89" t="s">
        <v>69</v>
      </c>
      <c r="E20" s="90">
        <f t="shared" si="0"/>
        <v>54298</v>
      </c>
      <c r="F20" s="90">
        <f t="shared" si="0"/>
        <v>50712</v>
      </c>
      <c r="G20" s="90">
        <f t="shared" si="0"/>
        <v>54477</v>
      </c>
      <c r="H20" s="90">
        <f t="shared" si="0"/>
        <v>54231</v>
      </c>
      <c r="I20" s="90">
        <f t="shared" si="0"/>
        <v>49568</v>
      </c>
      <c r="J20" s="90">
        <f t="shared" si="0"/>
        <v>61802</v>
      </c>
      <c r="K20" s="90">
        <f t="shared" si="0"/>
        <v>52588</v>
      </c>
      <c r="L20" s="90">
        <v>53454</v>
      </c>
      <c r="M20" s="90">
        <v>53637</v>
      </c>
      <c r="N20" s="90">
        <v>13467</v>
      </c>
      <c r="P20" s="104"/>
    </row>
    <row r="21" spans="3:16" ht="15.75" thickBot="1">
      <c r="C21" s="230" t="s">
        <v>76</v>
      </c>
      <c r="D21" s="230"/>
      <c r="E21" s="230"/>
      <c r="F21" s="230"/>
      <c r="G21" s="230"/>
      <c r="H21" s="230"/>
      <c r="I21" s="230"/>
      <c r="J21" s="230"/>
      <c r="K21" s="230"/>
      <c r="L21" s="230"/>
      <c r="M21" s="230"/>
      <c r="N21" s="230"/>
      <c r="O21" s="9"/>
      <c r="P21" s="115"/>
    </row>
    <row r="22" spans="3:14" ht="15.75" thickBot="1">
      <c r="C22" s="88"/>
      <c r="D22" s="88"/>
      <c r="E22" s="113">
        <v>2014</v>
      </c>
      <c r="F22" s="113">
        <v>2015</v>
      </c>
      <c r="G22" s="113">
        <v>2016</v>
      </c>
      <c r="H22" s="113">
        <v>2017</v>
      </c>
      <c r="I22" s="113">
        <v>2018</v>
      </c>
      <c r="J22" s="113">
        <v>2019</v>
      </c>
      <c r="K22" s="113">
        <v>2020</v>
      </c>
      <c r="L22" s="113">
        <v>2021</v>
      </c>
      <c r="M22" s="189">
        <v>2022</v>
      </c>
      <c r="N22" s="189" t="s">
        <v>196</v>
      </c>
    </row>
    <row r="23" spans="3:14" ht="15.75" thickBot="1">
      <c r="C23" s="219" t="s">
        <v>64</v>
      </c>
      <c r="D23" s="89" t="s">
        <v>65</v>
      </c>
      <c r="E23" s="92">
        <v>1258</v>
      </c>
      <c r="F23" s="92">
        <v>815</v>
      </c>
      <c r="G23" s="92">
        <v>1830</v>
      </c>
      <c r="H23" s="92">
        <v>2154</v>
      </c>
      <c r="I23" s="92">
        <v>2269</v>
      </c>
      <c r="J23" s="92">
        <v>1985</v>
      </c>
      <c r="K23" s="91">
        <v>1531</v>
      </c>
      <c r="L23" s="91">
        <v>1544</v>
      </c>
      <c r="M23" s="91">
        <v>2026</v>
      </c>
      <c r="N23" s="91">
        <v>606</v>
      </c>
    </row>
    <row r="24" spans="3:14" ht="15.75" thickBot="1">
      <c r="C24" s="219"/>
      <c r="D24" s="89" t="s">
        <v>67</v>
      </c>
      <c r="E24" s="92">
        <v>323</v>
      </c>
      <c r="F24" s="92">
        <v>195</v>
      </c>
      <c r="G24" s="92">
        <v>226</v>
      </c>
      <c r="H24" s="92">
        <v>254</v>
      </c>
      <c r="I24" s="92">
        <v>206</v>
      </c>
      <c r="J24" s="92">
        <v>189</v>
      </c>
      <c r="K24" s="91">
        <v>234</v>
      </c>
      <c r="L24" s="91">
        <v>188</v>
      </c>
      <c r="M24" s="91">
        <v>167</v>
      </c>
      <c r="N24" s="91">
        <v>42</v>
      </c>
    </row>
    <row r="25" spans="3:14" ht="15.75" thickBot="1">
      <c r="C25" s="219"/>
      <c r="D25" s="89" t="s">
        <v>69</v>
      </c>
      <c r="E25" s="92">
        <v>286</v>
      </c>
      <c r="F25" s="92">
        <v>368</v>
      </c>
      <c r="G25" s="92">
        <v>742</v>
      </c>
      <c r="H25" s="92">
        <v>471</v>
      </c>
      <c r="I25" s="92">
        <v>930</v>
      </c>
      <c r="J25" s="92">
        <v>838</v>
      </c>
      <c r="K25" s="91">
        <v>620</v>
      </c>
      <c r="L25" s="91">
        <v>823</v>
      </c>
      <c r="M25" s="91">
        <v>637</v>
      </c>
      <c r="N25" s="91">
        <v>169</v>
      </c>
    </row>
    <row r="26" spans="3:14" ht="15.75" thickBot="1">
      <c r="C26" s="74"/>
      <c r="D26" s="75"/>
      <c r="E26" s="79"/>
      <c r="F26" s="79"/>
      <c r="G26" s="79"/>
      <c r="H26" s="79"/>
      <c r="I26" s="79"/>
      <c r="J26" s="79"/>
      <c r="K26" s="79"/>
      <c r="L26" s="79"/>
      <c r="M26" s="79"/>
      <c r="N26" s="79"/>
    </row>
    <row r="27" spans="3:14" ht="15.75" thickBot="1">
      <c r="C27" s="219" t="s">
        <v>72</v>
      </c>
      <c r="D27" s="89" t="s">
        <v>65</v>
      </c>
      <c r="E27" s="93">
        <v>523</v>
      </c>
      <c r="F27" s="93">
        <v>698</v>
      </c>
      <c r="G27" s="93">
        <v>310</v>
      </c>
      <c r="H27" s="93">
        <v>257</v>
      </c>
      <c r="I27" s="93">
        <v>231</v>
      </c>
      <c r="J27" s="93">
        <v>328</v>
      </c>
      <c r="K27" s="91">
        <v>353</v>
      </c>
      <c r="L27" s="91">
        <v>272</v>
      </c>
      <c r="M27" s="91">
        <v>469</v>
      </c>
      <c r="N27" s="91">
        <v>132</v>
      </c>
    </row>
    <row r="28" spans="3:14" ht="15.75" thickBot="1">
      <c r="C28" s="219"/>
      <c r="D28" s="89" t="s">
        <v>67</v>
      </c>
      <c r="E28" s="93">
        <v>106</v>
      </c>
      <c r="F28" s="93">
        <v>156</v>
      </c>
      <c r="G28" s="93">
        <v>122</v>
      </c>
      <c r="H28" s="93">
        <v>109</v>
      </c>
      <c r="I28" s="93">
        <v>131</v>
      </c>
      <c r="J28" s="93">
        <v>153</v>
      </c>
      <c r="K28" s="91">
        <v>180</v>
      </c>
      <c r="L28" s="91">
        <v>212</v>
      </c>
      <c r="M28" s="91">
        <v>234</v>
      </c>
      <c r="N28" s="91">
        <v>66</v>
      </c>
    </row>
    <row r="29" spans="3:14" ht="15.75" thickBot="1">
      <c r="C29" s="219"/>
      <c r="D29" s="89" t="s">
        <v>69</v>
      </c>
      <c r="E29" s="93">
        <v>309</v>
      </c>
      <c r="F29" s="93">
        <v>315</v>
      </c>
      <c r="G29" s="93">
        <v>85</v>
      </c>
      <c r="H29" s="93">
        <v>88</v>
      </c>
      <c r="I29" s="93">
        <v>76</v>
      </c>
      <c r="J29" s="93">
        <v>70</v>
      </c>
      <c r="K29" s="91">
        <v>96</v>
      </c>
      <c r="L29" s="91">
        <v>108</v>
      </c>
      <c r="M29" s="91">
        <v>108</v>
      </c>
      <c r="N29" s="91">
        <v>41</v>
      </c>
    </row>
    <row r="30" spans="3:14" ht="15.75" thickBot="1">
      <c r="C30" s="74"/>
      <c r="D30" s="75"/>
      <c r="E30" s="79"/>
      <c r="F30" s="79"/>
      <c r="G30" s="79"/>
      <c r="H30" s="79"/>
      <c r="I30" s="79"/>
      <c r="J30" s="79"/>
      <c r="K30" s="79"/>
      <c r="L30" s="79"/>
      <c r="M30" s="79"/>
      <c r="N30" s="79"/>
    </row>
    <row r="31" spans="3:14" ht="15.75" thickBot="1">
      <c r="C31" s="219" t="s">
        <v>75</v>
      </c>
      <c r="D31" s="89" t="s">
        <v>65</v>
      </c>
      <c r="E31" s="92">
        <v>3806</v>
      </c>
      <c r="F31" s="92">
        <v>3643</v>
      </c>
      <c r="G31" s="92">
        <v>4518</v>
      </c>
      <c r="H31" s="92">
        <v>5258</v>
      </c>
      <c r="I31" s="92">
        <v>3879</v>
      </c>
      <c r="J31" s="92">
        <v>4649</v>
      </c>
      <c r="K31" s="91">
        <v>3888</v>
      </c>
      <c r="L31" s="91">
        <v>3655</v>
      </c>
      <c r="M31" s="91">
        <v>4337</v>
      </c>
      <c r="N31" s="91">
        <v>1159</v>
      </c>
    </row>
    <row r="32" spans="3:14" ht="15.75" thickBot="1">
      <c r="C32" s="219"/>
      <c r="D32" s="89" t="s">
        <v>67</v>
      </c>
      <c r="E32" s="92">
        <v>814</v>
      </c>
      <c r="F32" s="92">
        <v>1551</v>
      </c>
      <c r="G32" s="92">
        <v>734</v>
      </c>
      <c r="H32" s="92">
        <v>1047</v>
      </c>
      <c r="I32" s="92">
        <v>874</v>
      </c>
      <c r="J32" s="92">
        <v>1046</v>
      </c>
      <c r="K32" s="91">
        <v>1608</v>
      </c>
      <c r="L32" s="91">
        <v>1034</v>
      </c>
      <c r="M32" s="91">
        <v>944</v>
      </c>
      <c r="N32" s="91">
        <v>400</v>
      </c>
    </row>
    <row r="33" spans="3:14" ht="15.75" thickBot="1">
      <c r="C33" s="219"/>
      <c r="D33" s="89" t="s">
        <v>69</v>
      </c>
      <c r="E33" s="92">
        <v>248</v>
      </c>
      <c r="F33" s="92">
        <v>292</v>
      </c>
      <c r="G33" s="92">
        <v>389</v>
      </c>
      <c r="H33" s="92">
        <v>316</v>
      </c>
      <c r="I33" s="92">
        <v>332</v>
      </c>
      <c r="J33" s="92">
        <v>382</v>
      </c>
      <c r="K33" s="91">
        <v>449</v>
      </c>
      <c r="L33" s="91">
        <v>407</v>
      </c>
      <c r="M33" s="91">
        <v>347</v>
      </c>
      <c r="N33" s="91">
        <v>70</v>
      </c>
    </row>
    <row r="34" spans="3:14" ht="15.75" thickBot="1">
      <c r="C34" s="74"/>
      <c r="D34" s="75"/>
      <c r="E34" s="79"/>
      <c r="F34" s="79"/>
      <c r="G34" s="79"/>
      <c r="H34" s="79"/>
      <c r="I34" s="79"/>
      <c r="J34" s="79"/>
      <c r="K34" s="79"/>
      <c r="L34" s="79"/>
      <c r="M34" s="79"/>
      <c r="N34" s="79"/>
    </row>
    <row r="35" spans="3:14" ht="15.75" thickBot="1">
      <c r="C35" s="231" t="s">
        <v>41</v>
      </c>
      <c r="D35" s="89" t="s">
        <v>65</v>
      </c>
      <c r="E35" s="92">
        <f>+E23+E27+E31</f>
        <v>5587</v>
      </c>
      <c r="F35" s="92">
        <f aca="true" t="shared" si="1" ref="F35:K37">+F23+F27+F31</f>
        <v>5156</v>
      </c>
      <c r="G35" s="92">
        <f t="shared" si="1"/>
        <v>6658</v>
      </c>
      <c r="H35" s="92">
        <f t="shared" si="1"/>
        <v>7669</v>
      </c>
      <c r="I35" s="92">
        <f t="shared" si="1"/>
        <v>6379</v>
      </c>
      <c r="J35" s="92">
        <f t="shared" si="1"/>
        <v>6962</v>
      </c>
      <c r="K35" s="92">
        <f t="shared" si="1"/>
        <v>5772</v>
      </c>
      <c r="L35" s="92">
        <v>1544</v>
      </c>
      <c r="M35" s="92">
        <v>6832</v>
      </c>
      <c r="N35" s="92">
        <v>1897</v>
      </c>
    </row>
    <row r="36" spans="3:14" ht="15.75" thickBot="1">
      <c r="C36" s="231"/>
      <c r="D36" s="89" t="s">
        <v>67</v>
      </c>
      <c r="E36" s="92">
        <f>+E24+E28+E32</f>
        <v>1243</v>
      </c>
      <c r="F36" s="92">
        <f t="shared" si="1"/>
        <v>1902</v>
      </c>
      <c r="G36" s="92">
        <f t="shared" si="1"/>
        <v>1082</v>
      </c>
      <c r="H36" s="92">
        <f t="shared" si="1"/>
        <v>1410</v>
      </c>
      <c r="I36" s="92">
        <f t="shared" si="1"/>
        <v>1211</v>
      </c>
      <c r="J36" s="92">
        <f t="shared" si="1"/>
        <v>1388</v>
      </c>
      <c r="K36" s="92">
        <f t="shared" si="1"/>
        <v>2022</v>
      </c>
      <c r="L36" s="92">
        <v>188</v>
      </c>
      <c r="M36" s="92">
        <v>1345</v>
      </c>
      <c r="N36" s="92">
        <v>508</v>
      </c>
    </row>
    <row r="37" spans="3:14" ht="15.75" thickBot="1">
      <c r="C37" s="231"/>
      <c r="D37" s="89" t="s">
        <v>69</v>
      </c>
      <c r="E37" s="92">
        <f>+E25+E29+E33</f>
        <v>843</v>
      </c>
      <c r="F37" s="92">
        <f t="shared" si="1"/>
        <v>975</v>
      </c>
      <c r="G37" s="92">
        <f t="shared" si="1"/>
        <v>1216</v>
      </c>
      <c r="H37" s="92">
        <f t="shared" si="1"/>
        <v>875</v>
      </c>
      <c r="I37" s="92">
        <f t="shared" si="1"/>
        <v>1338</v>
      </c>
      <c r="J37" s="92">
        <f t="shared" si="1"/>
        <v>1290</v>
      </c>
      <c r="K37" s="92">
        <f t="shared" si="1"/>
        <v>1165</v>
      </c>
      <c r="L37" s="92">
        <v>823</v>
      </c>
      <c r="M37" s="92">
        <v>1092</v>
      </c>
      <c r="N37" s="92">
        <v>280</v>
      </c>
    </row>
    <row r="39" spans="3:15" ht="15">
      <c r="C39" s="1" t="s">
        <v>116</v>
      </c>
      <c r="O39" s="9"/>
    </row>
    <row r="40" ht="15.75" thickBot="1"/>
    <row r="41" spans="3:6" ht="23.25" customHeight="1" thickBot="1">
      <c r="C41" s="226" t="s">
        <v>118</v>
      </c>
      <c r="D41" s="226"/>
      <c r="E41" s="226"/>
      <c r="F41" s="226"/>
    </row>
    <row r="42" ht="15.75" thickBot="1"/>
    <row r="43" spans="3:14" ht="30.75" thickBot="1">
      <c r="C43" s="113" t="s">
        <v>79</v>
      </c>
      <c r="D43" s="112" t="s">
        <v>80</v>
      </c>
      <c r="E43" s="112" t="s">
        <v>81</v>
      </c>
      <c r="F43" s="113">
        <v>2015</v>
      </c>
      <c r="G43" s="113">
        <v>2016</v>
      </c>
      <c r="H43" s="113">
        <v>2017</v>
      </c>
      <c r="I43" s="113">
        <v>2018</v>
      </c>
      <c r="J43" s="113">
        <v>2019</v>
      </c>
      <c r="K43" s="113">
        <v>2020</v>
      </c>
      <c r="L43" s="113">
        <v>2021</v>
      </c>
      <c r="M43" s="189">
        <v>2022</v>
      </c>
      <c r="N43" s="189" t="s">
        <v>196</v>
      </c>
    </row>
    <row r="44" spans="3:14" ht="15.75" thickBot="1">
      <c r="C44" s="219" t="s">
        <v>82</v>
      </c>
      <c r="D44" s="80" t="s">
        <v>119</v>
      </c>
      <c r="E44" s="81">
        <v>957</v>
      </c>
      <c r="F44" s="81">
        <v>2654</v>
      </c>
      <c r="G44" s="81">
        <v>5398</v>
      </c>
      <c r="H44" s="81">
        <v>7680</v>
      </c>
      <c r="I44" s="81">
        <v>11715</v>
      </c>
      <c r="J44" s="81">
        <v>13553</v>
      </c>
      <c r="K44" s="81">
        <v>10607</v>
      </c>
      <c r="L44" s="81">
        <v>10161</v>
      </c>
      <c r="M44" s="81">
        <v>11947</v>
      </c>
      <c r="N44" s="81">
        <v>3618</v>
      </c>
    </row>
    <row r="45" spans="3:14" ht="15.75" thickBot="1">
      <c r="C45" s="219"/>
      <c r="D45" s="89" t="s">
        <v>162</v>
      </c>
      <c r="E45" s="92">
        <v>4276</v>
      </c>
      <c r="F45" s="92">
        <v>15022</v>
      </c>
      <c r="G45" s="92">
        <v>17185</v>
      </c>
      <c r="H45" s="92">
        <v>20941</v>
      </c>
      <c r="I45" s="92">
        <v>52950</v>
      </c>
      <c r="J45" s="92">
        <v>65208</v>
      </c>
      <c r="K45" s="92">
        <v>72192</v>
      </c>
      <c r="L45" s="92">
        <v>95704</v>
      </c>
      <c r="M45" s="92">
        <v>106292</v>
      </c>
      <c r="N45" s="92">
        <v>27035</v>
      </c>
    </row>
    <row r="46" spans="3:14" ht="15.75" thickBot="1">
      <c r="C46" s="219"/>
      <c r="D46" s="80" t="s">
        <v>83</v>
      </c>
      <c r="E46" s="82">
        <v>281.8</v>
      </c>
      <c r="F46" s="82">
        <v>689</v>
      </c>
      <c r="G46" s="82">
        <v>726</v>
      </c>
      <c r="H46" s="82">
        <v>811.27</v>
      </c>
      <c r="I46" s="82">
        <v>938</v>
      </c>
      <c r="J46" s="82">
        <v>970.5899999999999</v>
      </c>
      <c r="K46" s="81">
        <v>811</v>
      </c>
      <c r="L46" s="81">
        <v>993.13</v>
      </c>
      <c r="M46" s="81">
        <v>1090</v>
      </c>
      <c r="N46" s="81">
        <v>303</v>
      </c>
    </row>
    <row r="47" spans="3:14" ht="15.75" thickBot="1">
      <c r="C47" s="219"/>
      <c r="D47" s="89" t="s">
        <v>84</v>
      </c>
      <c r="E47" s="92">
        <v>415457</v>
      </c>
      <c r="F47" s="92">
        <v>754290</v>
      </c>
      <c r="G47" s="92">
        <v>744432</v>
      </c>
      <c r="H47" s="92">
        <v>885198</v>
      </c>
      <c r="I47" s="92">
        <v>919332</v>
      </c>
      <c r="J47" s="92">
        <v>899030</v>
      </c>
      <c r="K47" s="92">
        <v>829872</v>
      </c>
      <c r="L47" s="92">
        <v>972891.8</v>
      </c>
      <c r="M47" s="92">
        <v>1380635</v>
      </c>
      <c r="N47" s="92">
        <v>352653</v>
      </c>
    </row>
    <row r="48" spans="3:14" ht="15.75" thickBot="1">
      <c r="C48" s="229" t="s">
        <v>35</v>
      </c>
      <c r="D48" s="80" t="s">
        <v>119</v>
      </c>
      <c r="E48" s="81">
        <v>2048</v>
      </c>
      <c r="F48" s="81">
        <v>3843</v>
      </c>
      <c r="G48" s="81">
        <v>4828</v>
      </c>
      <c r="H48" s="81">
        <v>6423</v>
      </c>
      <c r="I48" s="81">
        <v>6439</v>
      </c>
      <c r="J48" s="81">
        <v>6591</v>
      </c>
      <c r="K48" s="81">
        <v>7690</v>
      </c>
      <c r="L48" s="81">
        <v>8714</v>
      </c>
      <c r="M48" s="81">
        <v>8369</v>
      </c>
      <c r="N48" s="81">
        <v>2926</v>
      </c>
    </row>
    <row r="49" spans="3:14" ht="15.75" thickBot="1">
      <c r="C49" s="229"/>
      <c r="D49" s="89" t="s">
        <v>162</v>
      </c>
      <c r="E49" s="92">
        <v>4924</v>
      </c>
      <c r="F49" s="92">
        <v>10259</v>
      </c>
      <c r="G49" s="92">
        <v>14221</v>
      </c>
      <c r="H49" s="92">
        <v>20953</v>
      </c>
      <c r="I49" s="92">
        <v>15865</v>
      </c>
      <c r="J49" s="92">
        <v>14538</v>
      </c>
      <c r="K49" s="92">
        <v>21421</v>
      </c>
      <c r="L49" s="92">
        <v>21315</v>
      </c>
      <c r="M49" s="92">
        <v>11644</v>
      </c>
      <c r="N49" s="92">
        <v>4482</v>
      </c>
    </row>
    <row r="50" spans="3:14" ht="15.75" thickBot="1">
      <c r="C50" s="229"/>
      <c r="D50" s="80" t="s">
        <v>83</v>
      </c>
      <c r="E50" s="82">
        <v>278.73</v>
      </c>
      <c r="F50" s="82">
        <v>702</v>
      </c>
      <c r="G50" s="82">
        <v>687</v>
      </c>
      <c r="H50" s="82">
        <v>852.09</v>
      </c>
      <c r="I50" s="82">
        <v>950</v>
      </c>
      <c r="J50" s="82">
        <v>992.51</v>
      </c>
      <c r="K50" s="81">
        <v>933</v>
      </c>
      <c r="L50" s="81">
        <v>1071.48</v>
      </c>
      <c r="M50" s="81">
        <v>1060</v>
      </c>
      <c r="N50" s="81">
        <v>267</v>
      </c>
    </row>
    <row r="51" spans="3:14" ht="15.75" thickBot="1">
      <c r="C51" s="229"/>
      <c r="D51" s="89" t="s">
        <v>84</v>
      </c>
      <c r="E51" s="92">
        <v>298958</v>
      </c>
      <c r="F51" s="92">
        <v>528465</v>
      </c>
      <c r="G51" s="92">
        <v>627323</v>
      </c>
      <c r="H51" s="92">
        <v>945230</v>
      </c>
      <c r="I51" s="92">
        <v>796607</v>
      </c>
      <c r="J51" s="92">
        <v>823522</v>
      </c>
      <c r="K51" s="92">
        <v>1076736</v>
      </c>
      <c r="L51" s="92">
        <v>871157</v>
      </c>
      <c r="M51" s="92">
        <v>772601</v>
      </c>
      <c r="N51" s="92">
        <v>291735</v>
      </c>
    </row>
    <row r="52" spans="3:14" ht="15.75" thickBot="1">
      <c r="C52" s="219" t="s">
        <v>34</v>
      </c>
      <c r="D52" s="80" t="s">
        <v>119</v>
      </c>
      <c r="E52" s="83" t="s">
        <v>98</v>
      </c>
      <c r="F52" s="83" t="s">
        <v>98</v>
      </c>
      <c r="G52" s="83" t="s">
        <v>98</v>
      </c>
      <c r="H52" s="83" t="s">
        <v>98</v>
      </c>
      <c r="I52" s="83" t="s">
        <v>98</v>
      </c>
      <c r="J52" s="81">
        <v>9590</v>
      </c>
      <c r="K52" s="81">
        <v>10781</v>
      </c>
      <c r="L52" s="81">
        <v>11074</v>
      </c>
      <c r="M52" s="81">
        <v>12437</v>
      </c>
      <c r="N52" s="81">
        <v>3767</v>
      </c>
    </row>
    <row r="53" spans="3:14" ht="15.75" thickBot="1">
      <c r="C53" s="219"/>
      <c r="D53" s="89" t="s">
        <v>162</v>
      </c>
      <c r="E53" s="94" t="s">
        <v>98</v>
      </c>
      <c r="F53" s="94" t="s">
        <v>98</v>
      </c>
      <c r="G53" s="94" t="s">
        <v>98</v>
      </c>
      <c r="H53" s="94" t="s">
        <v>98</v>
      </c>
      <c r="I53" s="94" t="s">
        <v>98</v>
      </c>
      <c r="J53" s="92">
        <v>33915</v>
      </c>
      <c r="K53" s="92">
        <v>49051</v>
      </c>
      <c r="L53" s="92">
        <v>65872</v>
      </c>
      <c r="M53" s="92">
        <v>56901</v>
      </c>
      <c r="N53" s="92">
        <v>17348</v>
      </c>
    </row>
    <row r="54" spans="3:14" ht="15.75" thickBot="1">
      <c r="C54" s="219"/>
      <c r="D54" s="80" t="s">
        <v>83</v>
      </c>
      <c r="E54" s="83" t="s">
        <v>98</v>
      </c>
      <c r="F54" s="83" t="s">
        <v>98</v>
      </c>
      <c r="G54" s="83" t="s">
        <v>98</v>
      </c>
      <c r="H54" s="83" t="s">
        <v>98</v>
      </c>
      <c r="I54" s="83" t="s">
        <v>98</v>
      </c>
      <c r="J54" s="81">
        <v>938.72</v>
      </c>
      <c r="K54" s="81">
        <v>1200</v>
      </c>
      <c r="L54" s="81">
        <v>1197.289</v>
      </c>
      <c r="M54" s="81">
        <v>1315</v>
      </c>
      <c r="N54" s="81">
        <v>303</v>
      </c>
    </row>
    <row r="55" spans="3:14" ht="15.75" thickBot="1">
      <c r="C55" s="219"/>
      <c r="D55" s="89" t="s">
        <v>84</v>
      </c>
      <c r="E55" s="94" t="s">
        <v>98</v>
      </c>
      <c r="F55" s="94" t="s">
        <v>98</v>
      </c>
      <c r="G55" s="94" t="s">
        <v>98</v>
      </c>
      <c r="H55" s="94" t="s">
        <v>98</v>
      </c>
      <c r="I55" s="94" t="s">
        <v>98</v>
      </c>
      <c r="J55" s="92">
        <v>1078235</v>
      </c>
      <c r="K55" s="92">
        <v>1284643</v>
      </c>
      <c r="L55" s="92">
        <v>1309602</v>
      </c>
      <c r="M55" s="92">
        <v>1321131</v>
      </c>
      <c r="N55" s="92">
        <v>338030</v>
      </c>
    </row>
    <row r="56" spans="3:14" ht="15.75" thickBot="1">
      <c r="C56" s="229" t="s">
        <v>180</v>
      </c>
      <c r="D56" s="80" t="s">
        <v>119</v>
      </c>
      <c r="E56" s="83" t="s">
        <v>98</v>
      </c>
      <c r="F56" s="83" t="s">
        <v>98</v>
      </c>
      <c r="G56" s="83" t="s">
        <v>98</v>
      </c>
      <c r="H56" s="83" t="s">
        <v>98</v>
      </c>
      <c r="I56" s="83" t="s">
        <v>98</v>
      </c>
      <c r="J56" s="83" t="s">
        <v>98</v>
      </c>
      <c r="K56" s="83" t="s">
        <v>98</v>
      </c>
      <c r="L56" s="83" t="s">
        <v>98</v>
      </c>
      <c r="M56" s="81">
        <v>12707</v>
      </c>
      <c r="N56" s="81">
        <v>4223</v>
      </c>
    </row>
    <row r="57" spans="3:14" ht="15.75" thickBot="1">
      <c r="C57" s="229"/>
      <c r="D57" s="89" t="s">
        <v>162</v>
      </c>
      <c r="E57" s="94" t="s">
        <v>98</v>
      </c>
      <c r="F57" s="94" t="s">
        <v>98</v>
      </c>
      <c r="G57" s="94" t="s">
        <v>98</v>
      </c>
      <c r="H57" s="94" t="s">
        <v>98</v>
      </c>
      <c r="I57" s="94" t="s">
        <v>98</v>
      </c>
      <c r="J57" s="94" t="s">
        <v>98</v>
      </c>
      <c r="K57" s="94" t="s">
        <v>98</v>
      </c>
      <c r="L57" s="94" t="s">
        <v>98</v>
      </c>
      <c r="M57" s="92">
        <v>97018</v>
      </c>
      <c r="N57" s="92">
        <v>23938</v>
      </c>
    </row>
    <row r="58" spans="3:14" ht="15.75" thickBot="1">
      <c r="C58" s="229"/>
      <c r="D58" s="80" t="s">
        <v>83</v>
      </c>
      <c r="E58" s="83" t="s">
        <v>98</v>
      </c>
      <c r="F58" s="83" t="s">
        <v>98</v>
      </c>
      <c r="G58" s="83" t="s">
        <v>98</v>
      </c>
      <c r="H58" s="83" t="s">
        <v>98</v>
      </c>
      <c r="I58" s="83" t="s">
        <v>98</v>
      </c>
      <c r="J58" s="83" t="s">
        <v>98</v>
      </c>
      <c r="K58" s="83" t="s">
        <v>98</v>
      </c>
      <c r="L58" s="83" t="s">
        <v>98</v>
      </c>
      <c r="M58" s="81">
        <v>1472</v>
      </c>
      <c r="N58" s="81">
        <v>355</v>
      </c>
    </row>
    <row r="59" spans="3:14" ht="15.75" thickBot="1">
      <c r="C59" s="229"/>
      <c r="D59" s="89" t="s">
        <v>84</v>
      </c>
      <c r="E59" s="94" t="s">
        <v>98</v>
      </c>
      <c r="F59" s="94" t="s">
        <v>98</v>
      </c>
      <c r="G59" s="94" t="s">
        <v>98</v>
      </c>
      <c r="H59" s="94" t="s">
        <v>98</v>
      </c>
      <c r="I59" s="94" t="s">
        <v>98</v>
      </c>
      <c r="J59" s="94" t="s">
        <v>98</v>
      </c>
      <c r="K59" s="94" t="s">
        <v>98</v>
      </c>
      <c r="L59" s="94" t="s">
        <v>98</v>
      </c>
      <c r="M59" s="92">
        <v>1071022</v>
      </c>
      <c r="N59" s="92">
        <v>276394</v>
      </c>
    </row>
    <row r="60" spans="13:14" ht="15">
      <c r="M60" s="102"/>
      <c r="N60" s="102"/>
    </row>
    <row r="61" ht="15">
      <c r="C61" s="1" t="s">
        <v>116</v>
      </c>
    </row>
    <row r="62" ht="15">
      <c r="C62" s="1" t="s">
        <v>120</v>
      </c>
    </row>
    <row r="64" ht="15.75" thickBot="1"/>
    <row r="65" spans="3:6" ht="26.25" customHeight="1" thickBot="1">
      <c r="C65" s="226" t="s">
        <v>117</v>
      </c>
      <c r="D65" s="226"/>
      <c r="E65" s="226"/>
      <c r="F65" s="226"/>
    </row>
    <row r="66" ht="15" customHeight="1">
      <c r="C66" s="3"/>
    </row>
    <row r="67" ht="15.75" thickBot="1">
      <c r="C67" s="3" t="s">
        <v>63</v>
      </c>
    </row>
    <row r="68" spans="3:14" ht="16.5" thickBot="1">
      <c r="C68" s="114"/>
      <c r="D68" s="114" t="s">
        <v>66</v>
      </c>
      <c r="E68" s="113">
        <v>2014</v>
      </c>
      <c r="F68" s="113">
        <v>2015</v>
      </c>
      <c r="G68" s="113">
        <v>2016</v>
      </c>
      <c r="H68" s="113">
        <v>2017</v>
      </c>
      <c r="I68" s="113">
        <v>2018</v>
      </c>
      <c r="J68" s="113">
        <v>2019</v>
      </c>
      <c r="K68" s="113">
        <v>2020</v>
      </c>
      <c r="L68" s="113">
        <v>2021</v>
      </c>
      <c r="M68" s="189">
        <v>2022</v>
      </c>
      <c r="N68" s="189" t="s">
        <v>196</v>
      </c>
    </row>
    <row r="69" spans="3:14" ht="15.75" thickBot="1">
      <c r="C69" s="225" t="s">
        <v>99</v>
      </c>
      <c r="D69" s="95" t="s">
        <v>70</v>
      </c>
      <c r="E69" s="92">
        <v>723</v>
      </c>
      <c r="F69" s="92">
        <v>1792</v>
      </c>
      <c r="G69" s="92">
        <v>2544</v>
      </c>
      <c r="H69" s="92">
        <v>4596</v>
      </c>
      <c r="I69" s="92">
        <v>4881</v>
      </c>
      <c r="J69" s="92">
        <v>3791</v>
      </c>
      <c r="K69" s="92">
        <v>3107</v>
      </c>
      <c r="L69" s="92">
        <v>5943</v>
      </c>
      <c r="M69" s="92">
        <v>11845</v>
      </c>
      <c r="N69" s="92">
        <v>2842</v>
      </c>
    </row>
    <row r="70" spans="3:14" ht="15.75" thickBot="1">
      <c r="C70" s="225"/>
      <c r="D70" s="84" t="s">
        <v>68</v>
      </c>
      <c r="E70" s="81">
        <v>2254</v>
      </c>
      <c r="F70" s="81">
        <v>6659</v>
      </c>
      <c r="G70" s="81">
        <v>8295</v>
      </c>
      <c r="H70" s="81">
        <v>16511</v>
      </c>
      <c r="I70" s="81">
        <v>16392</v>
      </c>
      <c r="J70" s="81">
        <v>11411</v>
      </c>
      <c r="K70" s="81">
        <v>7173</v>
      </c>
      <c r="L70" s="81">
        <v>10468</v>
      </c>
      <c r="M70" s="81">
        <v>11637</v>
      </c>
      <c r="N70" s="81">
        <v>3361</v>
      </c>
    </row>
    <row r="71" spans="3:14" ht="15.75" thickBot="1">
      <c r="C71" s="225"/>
      <c r="D71" s="96" t="s">
        <v>71</v>
      </c>
      <c r="E71" s="92">
        <v>78</v>
      </c>
      <c r="F71" s="92">
        <v>185</v>
      </c>
      <c r="G71" s="92">
        <v>331</v>
      </c>
      <c r="H71" s="92">
        <v>479</v>
      </c>
      <c r="I71" s="92">
        <v>474</v>
      </c>
      <c r="J71" s="92">
        <v>359</v>
      </c>
      <c r="K71" s="92">
        <v>142</v>
      </c>
      <c r="L71" s="92">
        <v>181</v>
      </c>
      <c r="M71" s="92">
        <v>236</v>
      </c>
      <c r="N71" s="92">
        <v>71</v>
      </c>
    </row>
    <row r="72" spans="3:14" ht="18" customHeight="1" thickBot="1">
      <c r="C72" s="225"/>
      <c r="D72" s="85" t="s">
        <v>73</v>
      </c>
      <c r="E72" s="81">
        <v>9</v>
      </c>
      <c r="F72" s="81">
        <v>26</v>
      </c>
      <c r="G72" s="81">
        <v>74</v>
      </c>
      <c r="H72" s="81">
        <v>153</v>
      </c>
      <c r="I72" s="81">
        <v>388</v>
      </c>
      <c r="J72" s="81">
        <v>212</v>
      </c>
      <c r="K72" s="81">
        <v>47</v>
      </c>
      <c r="L72" s="81">
        <v>27</v>
      </c>
      <c r="M72" s="81">
        <v>64</v>
      </c>
      <c r="N72" s="81">
        <v>24</v>
      </c>
    </row>
    <row r="73" spans="3:14" ht="16.5" thickBot="1">
      <c r="C73" s="225"/>
      <c r="D73" s="97" t="s">
        <v>41</v>
      </c>
      <c r="E73" s="98">
        <f aca="true" t="shared" si="2" ref="E73:K73">+E69+E70+E71+E72</f>
        <v>3064</v>
      </c>
      <c r="F73" s="98">
        <f t="shared" si="2"/>
        <v>8662</v>
      </c>
      <c r="G73" s="98">
        <f t="shared" si="2"/>
        <v>11244</v>
      </c>
      <c r="H73" s="98">
        <f t="shared" si="2"/>
        <v>21739</v>
      </c>
      <c r="I73" s="98">
        <f t="shared" si="2"/>
        <v>22135</v>
      </c>
      <c r="J73" s="98">
        <f t="shared" si="2"/>
        <v>15773</v>
      </c>
      <c r="K73" s="98">
        <f t="shared" si="2"/>
        <v>10469</v>
      </c>
      <c r="L73" s="98">
        <v>16619</v>
      </c>
      <c r="M73" s="98">
        <v>23782</v>
      </c>
      <c r="N73" s="98">
        <v>6298</v>
      </c>
    </row>
    <row r="75" ht="15.75" thickBot="1">
      <c r="C75" s="3" t="s">
        <v>74</v>
      </c>
    </row>
    <row r="76" spans="3:14" ht="16.5" thickBot="1">
      <c r="C76" s="114"/>
      <c r="D76" s="114" t="s">
        <v>66</v>
      </c>
      <c r="E76" s="113">
        <v>2014</v>
      </c>
      <c r="F76" s="113">
        <v>2015</v>
      </c>
      <c r="G76" s="113">
        <v>2016</v>
      </c>
      <c r="H76" s="113">
        <v>2017</v>
      </c>
      <c r="I76" s="113">
        <v>2018</v>
      </c>
      <c r="J76" s="113">
        <v>2019</v>
      </c>
      <c r="K76" s="113">
        <v>2020</v>
      </c>
      <c r="L76" s="113">
        <v>2021</v>
      </c>
      <c r="M76" s="189">
        <v>2022</v>
      </c>
      <c r="N76" s="189" t="s">
        <v>196</v>
      </c>
    </row>
    <row r="77" spans="3:14" ht="15.75" thickBot="1">
      <c r="C77" s="225" t="s">
        <v>99</v>
      </c>
      <c r="D77" s="95" t="s">
        <v>70</v>
      </c>
      <c r="E77" s="92">
        <v>116</v>
      </c>
      <c r="F77" s="92">
        <v>902</v>
      </c>
      <c r="G77" s="92">
        <v>1130</v>
      </c>
      <c r="H77" s="92">
        <v>2713</v>
      </c>
      <c r="I77" s="92">
        <v>2932</v>
      </c>
      <c r="J77" s="92">
        <v>3819</v>
      </c>
      <c r="K77" s="92">
        <v>2729</v>
      </c>
      <c r="L77" s="92">
        <v>5270</v>
      </c>
      <c r="M77" s="92">
        <v>9386</v>
      </c>
      <c r="N77" s="92">
        <v>1764</v>
      </c>
    </row>
    <row r="78" spans="3:14" ht="15.75" thickBot="1">
      <c r="C78" s="225"/>
      <c r="D78" s="84" t="s">
        <v>68</v>
      </c>
      <c r="E78" s="81">
        <v>913</v>
      </c>
      <c r="F78" s="81">
        <v>5544</v>
      </c>
      <c r="G78" s="81">
        <v>5908</v>
      </c>
      <c r="H78" s="81">
        <v>13831</v>
      </c>
      <c r="I78" s="81">
        <v>14559</v>
      </c>
      <c r="J78" s="81">
        <v>10813</v>
      </c>
      <c r="K78" s="81">
        <v>6619</v>
      </c>
      <c r="L78" s="81">
        <v>11967</v>
      </c>
      <c r="M78" s="81">
        <v>11827</v>
      </c>
      <c r="N78" s="81">
        <v>2838</v>
      </c>
    </row>
    <row r="79" spans="3:14" ht="15.75" thickBot="1">
      <c r="C79" s="225"/>
      <c r="D79" s="96" t="s">
        <v>71</v>
      </c>
      <c r="E79" s="92">
        <v>39</v>
      </c>
      <c r="F79" s="92">
        <v>182</v>
      </c>
      <c r="G79" s="92">
        <v>278</v>
      </c>
      <c r="H79" s="92">
        <v>461</v>
      </c>
      <c r="I79" s="92">
        <v>429</v>
      </c>
      <c r="J79" s="92">
        <v>367</v>
      </c>
      <c r="K79" s="92">
        <v>155</v>
      </c>
      <c r="L79" s="92">
        <v>198</v>
      </c>
      <c r="M79" s="92">
        <v>247</v>
      </c>
      <c r="N79" s="92">
        <v>65</v>
      </c>
    </row>
    <row r="80" spans="3:14" ht="15.75" thickBot="1">
      <c r="C80" s="225"/>
      <c r="D80" s="85" t="s">
        <v>73</v>
      </c>
      <c r="E80" s="81">
        <v>6</v>
      </c>
      <c r="F80" s="81">
        <v>26</v>
      </c>
      <c r="G80" s="81">
        <v>58</v>
      </c>
      <c r="H80" s="81">
        <v>145</v>
      </c>
      <c r="I80" s="81">
        <v>384</v>
      </c>
      <c r="J80" s="81">
        <v>217</v>
      </c>
      <c r="K80" s="81">
        <v>52</v>
      </c>
      <c r="L80" s="81">
        <v>29</v>
      </c>
      <c r="M80" s="81">
        <v>65</v>
      </c>
      <c r="N80" s="81">
        <v>22</v>
      </c>
    </row>
    <row r="81" spans="3:14" ht="16.5" thickBot="1">
      <c r="C81" s="225"/>
      <c r="D81" s="97" t="s">
        <v>41</v>
      </c>
      <c r="E81" s="98">
        <f aca="true" t="shared" si="3" ref="E81:K81">+E77+E78+E79+E80</f>
        <v>1074</v>
      </c>
      <c r="F81" s="98">
        <f t="shared" si="3"/>
        <v>6654</v>
      </c>
      <c r="G81" s="98">
        <f t="shared" si="3"/>
        <v>7374</v>
      </c>
      <c r="H81" s="98">
        <f t="shared" si="3"/>
        <v>17150</v>
      </c>
      <c r="I81" s="98">
        <f t="shared" si="3"/>
        <v>18304</v>
      </c>
      <c r="J81" s="98">
        <f t="shared" si="3"/>
        <v>15216</v>
      </c>
      <c r="K81" s="98">
        <f t="shared" si="3"/>
        <v>9555</v>
      </c>
      <c r="L81" s="98">
        <v>17464</v>
      </c>
      <c r="M81" s="98">
        <v>21525</v>
      </c>
      <c r="N81" s="98">
        <v>4689</v>
      </c>
    </row>
    <row r="83" spans="3:15" ht="15">
      <c r="C83" s="1" t="s">
        <v>116</v>
      </c>
      <c r="M83" s="102"/>
      <c r="N83" s="102"/>
      <c r="O83" s="102"/>
    </row>
    <row r="84" spans="13:15" ht="15.75" thickBot="1">
      <c r="M84" s="102"/>
      <c r="N84" s="102"/>
      <c r="O84" s="102"/>
    </row>
    <row r="85" spans="3:15" ht="15.75" thickBot="1">
      <c r="C85" s="226" t="s">
        <v>121</v>
      </c>
      <c r="D85" s="226"/>
      <c r="E85" s="226"/>
      <c r="F85" s="226"/>
      <c r="M85" s="102"/>
      <c r="N85" s="102"/>
      <c r="O85" s="102"/>
    </row>
    <row r="86" spans="3:15" ht="15.75" thickBot="1">
      <c r="C86" s="226"/>
      <c r="D86" s="226"/>
      <c r="E86" s="226"/>
      <c r="F86" s="226"/>
      <c r="M86" s="102"/>
      <c r="N86" s="102"/>
      <c r="O86" s="102"/>
    </row>
    <row r="87" spans="8:15" ht="15.75" thickBot="1">
      <c r="H87" s="9"/>
      <c r="I87" s="9"/>
      <c r="J87" s="9"/>
      <c r="K87" s="9"/>
      <c r="L87" s="9"/>
      <c r="M87" s="102"/>
      <c r="N87" s="102"/>
      <c r="O87" s="102"/>
    </row>
    <row r="88" spans="3:15" ht="16.5" thickBot="1">
      <c r="C88" s="114"/>
      <c r="D88" s="114" t="s">
        <v>66</v>
      </c>
      <c r="E88" s="113">
        <v>2014</v>
      </c>
      <c r="F88" s="113">
        <v>2015</v>
      </c>
      <c r="G88" s="113">
        <v>2016</v>
      </c>
      <c r="H88" s="113">
        <v>2017</v>
      </c>
      <c r="I88" s="113">
        <v>2018</v>
      </c>
      <c r="J88" s="113">
        <v>2019</v>
      </c>
      <c r="K88" s="113">
        <v>2020</v>
      </c>
      <c r="L88" s="113">
        <v>2021</v>
      </c>
      <c r="M88" s="189">
        <v>2022</v>
      </c>
      <c r="N88" s="189" t="s">
        <v>196</v>
      </c>
      <c r="O88" s="102"/>
    </row>
    <row r="89" spans="3:15" ht="16.5" thickBot="1">
      <c r="C89" s="225" t="s">
        <v>100</v>
      </c>
      <c r="D89" s="86" t="s">
        <v>77</v>
      </c>
      <c r="E89" s="81">
        <v>37018</v>
      </c>
      <c r="F89" s="81">
        <v>41721</v>
      </c>
      <c r="G89" s="81">
        <v>36368</v>
      </c>
      <c r="H89" s="81">
        <v>40083</v>
      </c>
      <c r="I89" s="81">
        <v>35839</v>
      </c>
      <c r="J89" s="81">
        <v>33786</v>
      </c>
      <c r="K89" s="81">
        <v>34894</v>
      </c>
      <c r="L89" s="81">
        <v>34105</v>
      </c>
      <c r="M89" s="81">
        <v>37075</v>
      </c>
      <c r="N89" s="81">
        <v>8421</v>
      </c>
      <c r="O89" s="102"/>
    </row>
    <row r="90" spans="3:15" ht="16.5" thickBot="1">
      <c r="C90" s="225"/>
      <c r="D90" s="99" t="s">
        <v>78</v>
      </c>
      <c r="E90" s="92">
        <v>82037</v>
      </c>
      <c r="F90" s="92">
        <v>96519</v>
      </c>
      <c r="G90" s="92">
        <v>105076</v>
      </c>
      <c r="H90" s="92">
        <v>103871</v>
      </c>
      <c r="I90" s="92">
        <v>103232</v>
      </c>
      <c r="J90" s="92">
        <v>104387</v>
      </c>
      <c r="K90" s="92">
        <v>109030</v>
      </c>
      <c r="L90" s="92">
        <v>155158</v>
      </c>
      <c r="M90" s="92">
        <v>156527</v>
      </c>
      <c r="N90" s="92">
        <v>34135</v>
      </c>
      <c r="O90" s="102"/>
    </row>
    <row r="91" spans="3:15" ht="16.5" thickBot="1">
      <c r="C91" s="225"/>
      <c r="D91" s="86" t="s">
        <v>41</v>
      </c>
      <c r="E91" s="87">
        <f aca="true" t="shared" si="4" ref="E91:K91">+E89+E90</f>
        <v>119055</v>
      </c>
      <c r="F91" s="87">
        <f t="shared" si="4"/>
        <v>138240</v>
      </c>
      <c r="G91" s="87">
        <f t="shared" si="4"/>
        <v>141444</v>
      </c>
      <c r="H91" s="87">
        <f t="shared" si="4"/>
        <v>143954</v>
      </c>
      <c r="I91" s="87">
        <f t="shared" si="4"/>
        <v>139071</v>
      </c>
      <c r="J91" s="87">
        <f t="shared" si="4"/>
        <v>138173</v>
      </c>
      <c r="K91" s="87">
        <f t="shared" si="4"/>
        <v>143924</v>
      </c>
      <c r="L91" s="87">
        <v>189263</v>
      </c>
      <c r="M91" s="87">
        <v>193602</v>
      </c>
      <c r="N91" s="87">
        <f>+N90+N89</f>
        <v>42556</v>
      </c>
      <c r="O91" s="102"/>
    </row>
    <row r="92" spans="13:15" ht="15">
      <c r="M92" s="102"/>
      <c r="N92" s="102"/>
      <c r="O92" s="102"/>
    </row>
    <row r="93" spans="3:15" ht="15">
      <c r="C93" s="1" t="s">
        <v>116</v>
      </c>
      <c r="M93" s="102"/>
      <c r="N93" s="102"/>
      <c r="O93" s="102"/>
    </row>
    <row r="94" spans="13:15" ht="15.75" thickBot="1">
      <c r="M94" s="102"/>
      <c r="N94" s="102"/>
      <c r="O94" s="102"/>
    </row>
    <row r="95" spans="3:15" ht="27" customHeight="1" thickBot="1">
      <c r="C95" s="226" t="s">
        <v>122</v>
      </c>
      <c r="D95" s="226"/>
      <c r="E95" s="226"/>
      <c r="F95" s="226"/>
      <c r="M95" s="102"/>
      <c r="N95" s="102"/>
      <c r="O95" s="102"/>
    </row>
    <row r="96" spans="13:15" ht="15.75" thickBot="1">
      <c r="M96" s="102"/>
      <c r="N96" s="102"/>
      <c r="O96" s="102"/>
    </row>
    <row r="97" spans="3:15" ht="16.5" thickBot="1">
      <c r="C97" s="227" t="s">
        <v>66</v>
      </c>
      <c r="D97" s="227"/>
      <c r="E97" s="113">
        <v>2014</v>
      </c>
      <c r="F97" s="113">
        <v>2015</v>
      </c>
      <c r="G97" s="113">
        <v>2016</v>
      </c>
      <c r="H97" s="113">
        <v>2017</v>
      </c>
      <c r="I97" s="113">
        <v>2018</v>
      </c>
      <c r="J97" s="113">
        <v>2019</v>
      </c>
      <c r="K97" s="113">
        <v>2020</v>
      </c>
      <c r="L97" s="113">
        <v>2021</v>
      </c>
      <c r="M97" s="189">
        <v>2022</v>
      </c>
      <c r="N97" s="189" t="s">
        <v>196</v>
      </c>
      <c r="O97" s="102"/>
    </row>
    <row r="98" spans="3:15" ht="16.5" thickBot="1">
      <c r="C98" s="228" t="s">
        <v>171</v>
      </c>
      <c r="D98" s="228"/>
      <c r="E98" s="81">
        <v>74</v>
      </c>
      <c r="F98" s="81">
        <v>71</v>
      </c>
      <c r="G98" s="81">
        <v>85</v>
      </c>
      <c r="H98" s="81">
        <v>92</v>
      </c>
      <c r="I98" s="81">
        <v>103</v>
      </c>
      <c r="J98" s="81">
        <v>74</v>
      </c>
      <c r="K98" s="81">
        <v>7</v>
      </c>
      <c r="L98" s="81">
        <v>14</v>
      </c>
      <c r="M98" s="81">
        <v>110</v>
      </c>
      <c r="N98" s="81">
        <v>19</v>
      </c>
      <c r="O98" s="102"/>
    </row>
    <row r="99" spans="3:15" ht="16.5" thickBot="1">
      <c r="C99" s="224" t="s">
        <v>172</v>
      </c>
      <c r="D99" s="224"/>
      <c r="E99" s="92">
        <v>809330</v>
      </c>
      <c r="F99" s="92">
        <v>1008836</v>
      </c>
      <c r="G99" s="92">
        <v>932442</v>
      </c>
      <c r="H99" s="92">
        <v>1291536</v>
      </c>
      <c r="I99" s="92">
        <v>1102662</v>
      </c>
      <c r="J99" s="92">
        <v>1027008</v>
      </c>
      <c r="K99" s="92">
        <v>49284</v>
      </c>
      <c r="L99" s="92">
        <v>121345</v>
      </c>
      <c r="M99" s="92">
        <v>1224822</v>
      </c>
      <c r="N99" s="92">
        <v>317471</v>
      </c>
      <c r="O99" s="102"/>
    </row>
    <row r="100" spans="4:12" ht="15">
      <c r="D100" s="10"/>
      <c r="E100" s="10"/>
      <c r="F100" s="10"/>
      <c r="G100" s="10"/>
      <c r="H100" s="10"/>
      <c r="I100" s="10"/>
      <c r="J100" s="10"/>
      <c r="K100" s="10"/>
      <c r="L100" s="10"/>
    </row>
    <row r="101" ht="15">
      <c r="C101" s="1" t="s">
        <v>116</v>
      </c>
    </row>
    <row r="102" ht="15">
      <c r="C102" s="1" t="s">
        <v>170</v>
      </c>
    </row>
  </sheetData>
  <sheetProtection/>
  <mergeCells count="25">
    <mergeCell ref="C2:F2"/>
    <mergeCell ref="C4:N4"/>
    <mergeCell ref="C6:C8"/>
    <mergeCell ref="C10:C12"/>
    <mergeCell ref="C14:C16"/>
    <mergeCell ref="C18:C20"/>
    <mergeCell ref="C21:N21"/>
    <mergeCell ref="C23:C25"/>
    <mergeCell ref="C27:C29"/>
    <mergeCell ref="C31:C33"/>
    <mergeCell ref="C35:C37"/>
    <mergeCell ref="C41:F41"/>
    <mergeCell ref="C44:C47"/>
    <mergeCell ref="C48:C51"/>
    <mergeCell ref="C52:C55"/>
    <mergeCell ref="C56:C59"/>
    <mergeCell ref="C65:F65"/>
    <mergeCell ref="C69:C73"/>
    <mergeCell ref="C99:D99"/>
    <mergeCell ref="C77:C81"/>
    <mergeCell ref="C85:F86"/>
    <mergeCell ref="C89:C91"/>
    <mergeCell ref="C95:F95"/>
    <mergeCell ref="C97:D97"/>
    <mergeCell ref="C98:D98"/>
  </mergeCells>
  <hyperlinks>
    <hyperlink ref="A1" location="Indice!B9"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2023_Anexo_1T_Informe_Trimestral_Enero_marzo</dc:title>
  <dc:subject/>
  <dc:creator>nélida orellana loyola</dc:creator>
  <cp:keywords/>
  <dc:description/>
  <cp:lastModifiedBy>Juan Chackiel Torres (DGC)</cp:lastModifiedBy>
  <cp:lastPrinted>2018-11-21T17:25:47Z</cp:lastPrinted>
  <dcterms:created xsi:type="dcterms:W3CDTF">2017-02-03T13:56:36Z</dcterms:created>
  <dcterms:modified xsi:type="dcterms:W3CDTF">2023-06-02T17:54:53Z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